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hare\отчеты\020. ОМТС\Конкурентные\Закупки 2026\Запросы предложений\ЗП-17-26 (Блочная модель)\1. Извещение\"/>
    </mc:Choice>
  </mc:AlternateContent>
  <xr:revisionPtr revIDLastSave="0" documentId="13_ncr:1_{BCA841EB-DA35-45CF-8990-28402B514000}" xr6:coauthVersionLast="36" xr6:coauthVersionMax="40" xr10:uidLastSave="{00000000-0000-0000-0000-000000000000}"/>
  <bookViews>
    <workbookView xWindow="0" yWindow="0" windowWidth="13845" windowHeight="4035" tabRatio="500" firstSheet="1" activeTab="1" xr2:uid="{00000000-000D-0000-FFFF-FFFF00000000}"/>
  </bookViews>
  <sheets>
    <sheet name=" НМЦ расчет за единицу" sheetId="3" state="hidden" r:id="rId1"/>
    <sheet name=" НМЦ расчет за единицу (24.03)" sheetId="5" r:id="rId2"/>
  </sheets>
  <definedNames>
    <definedName name="_xlnm._FilterDatabase" localSheetId="0" hidden="1">' НМЦ расчет за единицу'!$A$8:$U$314</definedName>
    <definedName name="_xlnm._FilterDatabase" localSheetId="1" hidden="1">' НМЦ расчет за единицу (24.03)'!$A$8:$R$26</definedName>
    <definedName name="_xlnm.Print_Area" localSheetId="0">' НМЦ расчет за единицу'!$A$2:$U$314</definedName>
    <definedName name="_xlnm.Print_Area" localSheetId="1">' НМЦ расчет за единицу (24.03)'!$A$2:$R$26</definedName>
  </definedNames>
  <calcPr calcId="191029"/>
</workbook>
</file>

<file path=xl/calcChain.xml><?xml version="1.0" encoding="utf-8"?>
<calcChain xmlns="http://schemas.openxmlformats.org/spreadsheetml/2006/main">
  <c r="Q11" i="5" l="1"/>
  <c r="Q12" i="5"/>
  <c r="Q13" i="5"/>
  <c r="F11" i="5"/>
  <c r="F12" i="5"/>
  <c r="F13" i="5"/>
  <c r="F10" i="5"/>
  <c r="I11" i="5"/>
  <c r="I12" i="5"/>
  <c r="I13" i="5"/>
  <c r="I10" i="5"/>
  <c r="Q10" i="5" s="1"/>
  <c r="R10" i="5" s="1"/>
  <c r="L11" i="5"/>
  <c r="L12" i="5"/>
  <c r="L13" i="5"/>
  <c r="L10" i="5"/>
  <c r="P11" i="5" l="1"/>
  <c r="R11" i="5"/>
  <c r="K15" i="5"/>
  <c r="P12" i="5"/>
  <c r="R12" i="5"/>
  <c r="P13" i="5"/>
  <c r="R13" i="5"/>
  <c r="H15" i="5" l="1"/>
  <c r="Q15" i="5" s="1"/>
  <c r="R15" i="5" s="1"/>
  <c r="E15" i="5"/>
  <c r="N14" i="5"/>
  <c r="P10" i="5" l="1"/>
  <c r="N15" i="5" s="1"/>
  <c r="H14" i="5" l="1"/>
  <c r="Q14" i="5" s="1"/>
  <c r="R14" i="5" s="1"/>
  <c r="E14" i="5"/>
  <c r="K73" i="3" l="1"/>
  <c r="J73" i="3"/>
  <c r="L69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L72" i="3"/>
  <c r="K72" i="3"/>
  <c r="J72" i="3"/>
  <c r="K70" i="3"/>
  <c r="K71" i="3"/>
  <c r="J71" i="3"/>
  <c r="L71" i="3"/>
  <c r="L70" i="3"/>
  <c r="J70" i="3"/>
  <c r="M10" i="3" l="1"/>
  <c r="M11" i="3" l="1"/>
  <c r="M15" i="3"/>
  <c r="M22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I314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11" i="3"/>
  <c r="I10" i="3"/>
  <c r="T10" i="3" l="1"/>
  <c r="U10" i="3" s="1"/>
  <c r="K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Абрамов Станислав Владимирович</author>
  </authors>
  <commentList>
    <comment ref="C10" authorId="0" shapeId="0" xr:uid="{292C87E2-D91B-47F6-B944-C79DE40A6E05}">
      <text>
        <r>
          <rPr>
            <b/>
            <sz val="9"/>
            <color indexed="81"/>
            <rFont val="Tahoma"/>
            <family val="2"/>
            <charset val="204"/>
          </rPr>
          <t>Абрамов Станислав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Единица измерения - усл.?</t>
        </r>
      </text>
    </comment>
    <comment ref="C11" authorId="0" shapeId="0" xr:uid="{6EB75CED-B28A-4510-81BE-32A4B2E4E35F}">
      <text>
        <r>
          <rPr>
            <b/>
            <sz val="9"/>
            <color indexed="81"/>
            <rFont val="Tahoma"/>
            <family val="2"/>
            <charset val="204"/>
          </rPr>
          <t>Абрамов Станислав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Единица измерения - усл.?</t>
        </r>
      </text>
    </comment>
    <comment ref="C12" authorId="0" shapeId="0" xr:uid="{0A61CA56-0369-4FC8-9BDF-49E870283FE1}">
      <text>
        <r>
          <rPr>
            <b/>
            <sz val="9"/>
            <color indexed="81"/>
            <rFont val="Tahoma"/>
            <family val="2"/>
            <charset val="204"/>
          </rPr>
          <t>Абрамов Станислав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Единица измерения - усл.?</t>
        </r>
      </text>
    </comment>
    <comment ref="C13" authorId="0" shapeId="0" xr:uid="{25889E27-BEA8-49D6-A9FC-283314084E91}">
      <text>
        <r>
          <rPr>
            <b/>
            <sz val="9"/>
            <color indexed="81"/>
            <rFont val="Tahoma"/>
            <family val="2"/>
            <charset val="204"/>
          </rPr>
          <t>Абрамов Станислав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Единица измерения - усл.?</t>
        </r>
      </text>
    </comment>
    <comment ref="B24" authorId="0" shapeId="0" xr:uid="{54393F21-269F-419B-924D-0B9AE49E4E42}">
      <text>
        <r>
          <rPr>
            <b/>
            <sz val="9"/>
            <color indexed="81"/>
            <rFont val="Tahoma"/>
            <charset val="1"/>
          </rPr>
          <t>Абрамов Станислав Владимирович: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<sst xmlns="http://schemas.openxmlformats.org/spreadsheetml/2006/main" count="1317" uniqueCount="368">
  <si>
    <t>№ п/п</t>
  </si>
  <si>
    <t>Категории</t>
  </si>
  <si>
    <t>ИЦИ</t>
  </si>
  <si>
    <t>КП 1</t>
  </si>
  <si>
    <t>КП 2</t>
  </si>
  <si>
    <t>КП 3</t>
  </si>
  <si>
    <t>Приложение № 4</t>
  </si>
  <si>
    <t>Начальная (минимальной) цена, руб. с учетом налогов и с боров</t>
  </si>
  <si>
    <t>Минимальная цена, руб. с учетом налогов и сборов</t>
  </si>
  <si>
    <t>Стоимость доставки</t>
  </si>
  <si>
    <t>Срок действия цены (для КП)</t>
  </si>
  <si>
    <t>Ед.Изм.</t>
  </si>
  <si>
    <t>Кол-во</t>
  </si>
  <si>
    <t>С учетом всех налогов и сборов</t>
  </si>
  <si>
    <t>Без учета всех налогов и сборов</t>
  </si>
  <si>
    <t>ИТОГО (с учетом всех налогов и сборов):</t>
  </si>
  <si>
    <t>ИТОГО (без учета всех налогов и сборов):</t>
  </si>
  <si>
    <t>Условия платежей (указывается по ИЦИ):</t>
  </si>
  <si>
    <t>Срок поставки товара:</t>
  </si>
  <si>
    <t>Технические характеристики:</t>
  </si>
  <si>
    <t>Мероприятия по поиску ИЦИ:
*В соответствии с пунктом 7.1.3. ч. 7 ст. 4.1. ПоЗ в целях получения ценовой информации в отношении товара, работы, услуги могут использоваться:
1. ответы на адресный запрос КП № 2026/З/2 от 27.01.2026 о предоставлении ценовой информации не менее трем поставщикам (исполнителям, подрядчикам), информация о которых имеется в свободном доступе (в частности, опубликована в печати, размещена на сайтах в сети "Интернет");
Для получения ИЦИ был выполнен минимально необходимый набор действий в следующем порядке:
2. Расчет выполнен согласно пункту 7.1.6. ч. 7 ст. 4.1. ПОЗ: НМЦ обосновывается методом сопоставимых рыночных цен по 
следующей формуле: НМЦ = ∑An/n,
где An - ценовая информация относительно объекта закупки;
n – Количество источников ценовой информации. 
3. Приложения:</t>
  </si>
  <si>
    <t>КП 1:</t>
  </si>
  <si>
    <t>КП 2:</t>
  </si>
  <si>
    <t>КП 3:</t>
  </si>
  <si>
    <t>-</t>
  </si>
  <si>
    <t>КП 4</t>
  </si>
  <si>
    <t>КП 4:</t>
  </si>
  <si>
    <t>Артикул</t>
  </si>
  <si>
    <t>Масло моторное 10W-40, кон. 5 л.</t>
  </si>
  <si>
    <t>масло моторное 10W-40, кон. 20 л</t>
  </si>
  <si>
    <t>Гайка</t>
  </si>
  <si>
    <t>Гровер</t>
  </si>
  <si>
    <t>Болт маховика</t>
  </si>
  <si>
    <t>Шайба</t>
  </si>
  <si>
    <t>болт</t>
  </si>
  <si>
    <t>Болт</t>
  </si>
  <si>
    <t>Медное уплотнение</t>
  </si>
  <si>
    <t>кольцо</t>
  </si>
  <si>
    <t>Сапун-болт</t>
  </si>
  <si>
    <t>подшипник</t>
  </si>
  <si>
    <t>Шпилька</t>
  </si>
  <si>
    <t>Заглушка блока</t>
  </si>
  <si>
    <t>болт крепления подушки</t>
  </si>
  <si>
    <t>Шайба медная</t>
  </si>
  <si>
    <t>Шпилька впуска</t>
  </si>
  <si>
    <t>Резьбовая заглушка</t>
  </si>
  <si>
    <t xml:space="preserve">пробка поддона </t>
  </si>
  <si>
    <t xml:space="preserve">Маслосъемное кольцо </t>
  </si>
  <si>
    <t>Датчик температуры</t>
  </si>
  <si>
    <t>Датчик температуры масла</t>
  </si>
  <si>
    <t>Уплотнительное кольцо</t>
  </si>
  <si>
    <t xml:space="preserve">Соединительный патрубок </t>
  </si>
  <si>
    <t>Болт шкива</t>
  </si>
  <si>
    <t>Соленоид</t>
  </si>
  <si>
    <t>ремень генератора</t>
  </si>
  <si>
    <t>Крышка маслозаливной горловины</t>
  </si>
  <si>
    <t>Свеча накала</t>
  </si>
  <si>
    <t>Хомут</t>
  </si>
  <si>
    <t>Банджо</t>
  </si>
  <si>
    <t>Штуцер</t>
  </si>
  <si>
    <t>Шланг топливный</t>
  </si>
  <si>
    <t>Ремень</t>
  </si>
  <si>
    <t>Фильтр топливный</t>
  </si>
  <si>
    <t>Шкив генератора</t>
  </si>
  <si>
    <t>Шкив</t>
  </si>
  <si>
    <t xml:space="preserve">Сапун болт </t>
  </si>
  <si>
    <t>Масляный фильтр</t>
  </si>
  <si>
    <t>Датчик давления</t>
  </si>
  <si>
    <t>Генератор</t>
  </si>
  <si>
    <t>Датчик давления масла</t>
  </si>
  <si>
    <t>Стартер</t>
  </si>
  <si>
    <t>Втулка</t>
  </si>
  <si>
    <t>Заглушка распредвала</t>
  </si>
  <si>
    <t>Крышка</t>
  </si>
  <si>
    <t>Обратный клапан</t>
  </si>
  <si>
    <t>Патрубок</t>
  </si>
  <si>
    <t>Крыльчатка вентилятора</t>
  </si>
  <si>
    <t>Пластина</t>
  </si>
  <si>
    <t>Обратный топливный клапан</t>
  </si>
  <si>
    <t>Трубка ТНВД</t>
  </si>
  <si>
    <t>Рейка топливная</t>
  </si>
  <si>
    <t>ТНВД</t>
  </si>
  <si>
    <t xml:space="preserve">Форсунка </t>
  </si>
  <si>
    <t>Крепежная планка</t>
  </si>
  <si>
    <t>Кронштейн</t>
  </si>
  <si>
    <t>Цапфа</t>
  </si>
  <si>
    <t>Скоба</t>
  </si>
  <si>
    <t>Шайба под подушку</t>
  </si>
  <si>
    <t>Траверса</t>
  </si>
  <si>
    <t>Адаптер</t>
  </si>
  <si>
    <t>Радиатор гидравлический</t>
  </si>
  <si>
    <t>Ремень генератора</t>
  </si>
  <si>
    <t>Кронштейн генератора</t>
  </si>
  <si>
    <t>Сапун</t>
  </si>
  <si>
    <t>Насос гидравлический</t>
  </si>
  <si>
    <t>Трубка маслонасоса</t>
  </si>
  <si>
    <t>Планка крепления</t>
  </si>
  <si>
    <t>Кабель</t>
  </si>
  <si>
    <t xml:space="preserve">Планка  </t>
  </si>
  <si>
    <t>Вкладыш шатунный 1 рр</t>
  </si>
  <si>
    <t>Вкладыш коренной 1рр</t>
  </si>
  <si>
    <t>Планка</t>
  </si>
  <si>
    <t>Насос ОЖ</t>
  </si>
  <si>
    <t xml:space="preserve">Набор прокладок </t>
  </si>
  <si>
    <t>Комплект прокладок</t>
  </si>
  <si>
    <t>Соленоид останова ДВС</t>
  </si>
  <si>
    <t>Дистанционное кольцо</t>
  </si>
  <si>
    <t>Втулка ВГШ</t>
  </si>
  <si>
    <t>Толкатель</t>
  </si>
  <si>
    <t>Кожух охлаждения</t>
  </si>
  <si>
    <t>Натяжной ролик</t>
  </si>
  <si>
    <t>Коромысло</t>
  </si>
  <si>
    <t>Втулка распредвала</t>
  </si>
  <si>
    <t>Кольцо газового стыка</t>
  </si>
  <si>
    <t>Датчик обрыва</t>
  </si>
  <si>
    <t>Подушка двигателя</t>
  </si>
  <si>
    <t>Изолятор</t>
  </si>
  <si>
    <t xml:space="preserve">Соединительный уголок </t>
  </si>
  <si>
    <t>Болт шатуна</t>
  </si>
  <si>
    <t>Опора коромысел</t>
  </si>
  <si>
    <t>Болт ГБЦ</t>
  </si>
  <si>
    <t xml:space="preserve">Прокладка клапанной крышки </t>
  </si>
  <si>
    <t>Редукционный клапан</t>
  </si>
  <si>
    <t>Трубка слива сапуна</t>
  </si>
  <si>
    <t>Форсунка охлаждения поршня</t>
  </si>
  <si>
    <t xml:space="preserve">Втулка соединительная </t>
  </si>
  <si>
    <t>Проводка</t>
  </si>
  <si>
    <t>Жгут проводов</t>
  </si>
  <si>
    <t>Термостат</t>
  </si>
  <si>
    <t>Кронштейн правый</t>
  </si>
  <si>
    <t>Вкладыш коренной 1р</t>
  </si>
  <si>
    <t>Кольцо под цилиндр</t>
  </si>
  <si>
    <t>Вентилятор в сборе</t>
  </si>
  <si>
    <t>Вкладыш шатунный 1р</t>
  </si>
  <si>
    <t>Скоба крепления</t>
  </si>
  <si>
    <t>Тяга</t>
  </si>
  <si>
    <t>Шплинт</t>
  </si>
  <si>
    <t>ТННД</t>
  </si>
  <si>
    <t>Трубка подачи масла</t>
  </si>
  <si>
    <t>Маслонасос</t>
  </si>
  <si>
    <t>Стоп-соленоид</t>
  </si>
  <si>
    <t>Форсунка</t>
  </si>
  <si>
    <t>Трубка</t>
  </si>
  <si>
    <t>ГБЦ</t>
  </si>
  <si>
    <t>Муфта ТНВД</t>
  </si>
  <si>
    <t>Трубка штанги</t>
  </si>
  <si>
    <t>Дистанционная втулка</t>
  </si>
  <si>
    <t xml:space="preserve">Поршень </t>
  </si>
  <si>
    <t>Вал распределительный</t>
  </si>
  <si>
    <t>Цилиндр</t>
  </si>
  <si>
    <t xml:space="preserve">Толкатель штанги </t>
  </si>
  <si>
    <t xml:space="preserve">Болт постели </t>
  </si>
  <si>
    <t xml:space="preserve">Болт шкива </t>
  </si>
  <si>
    <t>Маховик</t>
  </si>
  <si>
    <t xml:space="preserve">Болт маховика </t>
  </si>
  <si>
    <t>Угловой патрубок ТКР</t>
  </si>
  <si>
    <t>ТКР</t>
  </si>
  <si>
    <t>Трубка подачи масла на ТКР</t>
  </si>
  <si>
    <t>Трубка слива масла с ТКР</t>
  </si>
  <si>
    <t>Соединительная втулка</t>
  </si>
  <si>
    <t>Впускной уголок</t>
  </si>
  <si>
    <t xml:space="preserve">Впускной клапан </t>
  </si>
  <si>
    <t>Выпускной клапан</t>
  </si>
  <si>
    <t>Опора</t>
  </si>
  <si>
    <t>Соединительный фланец ТКР</t>
  </si>
  <si>
    <t>Регулировочная проставка</t>
  </si>
  <si>
    <t xml:space="preserve">Регулировочная планка </t>
  </si>
  <si>
    <t>Прокладка выпускного коллектора</t>
  </si>
  <si>
    <t>Шайба регулировочная</t>
  </si>
  <si>
    <t>Ступица вентилятора</t>
  </si>
  <si>
    <t>Поршень в сборе</t>
  </si>
  <si>
    <t>Коллектор выпускной</t>
  </si>
  <si>
    <t>Шатун</t>
  </si>
  <si>
    <t>Насос масляный</t>
  </si>
  <si>
    <t>Прокладка ГБЦ 3 отм.</t>
  </si>
  <si>
    <t>Дефектовка ДВС</t>
  </si>
  <si>
    <t>Узловая мойка</t>
  </si>
  <si>
    <t>Ремонт всережимного регулятора оборотов</t>
  </si>
  <si>
    <t>Настройка всережимного регулятора оборотов</t>
  </si>
  <si>
    <t>Ремонт ТНВД</t>
  </si>
  <si>
    <t>Проверка ТНВД</t>
  </si>
  <si>
    <t>Ремонт форсунки</t>
  </si>
  <si>
    <t>Регулировка давления форсунки</t>
  </si>
  <si>
    <t>Сборка и регулировка ДВС</t>
  </si>
  <si>
    <t>Покраска ДВС</t>
  </si>
  <si>
    <t>Опрессовка радиатора</t>
  </si>
  <si>
    <t>Пропарка радиатора</t>
  </si>
  <si>
    <t>Пайка радиатора</t>
  </si>
  <si>
    <t>Сварка ГБЦ</t>
  </si>
  <si>
    <t>Сварка коллектора</t>
  </si>
  <si>
    <t>Сварка клапанной крышки</t>
  </si>
  <si>
    <t>Замена втулки верхней головки шатуна</t>
  </si>
  <si>
    <t>Замена венца маховика</t>
  </si>
  <si>
    <t>Полировка коленчатого вала</t>
  </si>
  <si>
    <t>Шлифовка коленчатого вала</t>
  </si>
  <si>
    <t>Правка коленчатого вала</t>
  </si>
  <si>
    <t>Гильзовка блока цилиндров</t>
  </si>
  <si>
    <t>Восстановление постели коленчатого вала</t>
  </si>
  <si>
    <t>Замена седла клапана</t>
  </si>
  <si>
    <t>Шлифовка седла клапана</t>
  </si>
  <si>
    <t>Притирка клапана</t>
  </si>
  <si>
    <t>Замена направляющей втулки клапана</t>
  </si>
  <si>
    <t>Опрессовка ГБЦ</t>
  </si>
  <si>
    <t>Проверка плоскости ГБЦ</t>
  </si>
  <si>
    <t>Шлифовка ГБЦ</t>
  </si>
  <si>
    <t>Фрезеровка блока цилиндров</t>
  </si>
  <si>
    <t>Замена форсунки</t>
  </si>
  <si>
    <t>Замена ТНВД (секция)</t>
  </si>
  <si>
    <t>Замена ТНВД (рядный)</t>
  </si>
  <si>
    <t>Замена ТННД</t>
  </si>
  <si>
    <t>Замена помпы ОЖ</t>
  </si>
  <si>
    <t>Замена термостата</t>
  </si>
  <si>
    <t>Замена приводного ремня</t>
  </si>
  <si>
    <t>Замена всережимного решулятора оборотов</t>
  </si>
  <si>
    <t>Замена датчика дваления</t>
  </si>
  <si>
    <t>Замена датчика температуры</t>
  </si>
  <si>
    <t>Замена прокладки ГБЦ</t>
  </si>
  <si>
    <t xml:space="preserve">Замена переднего сальника коленчатого вала </t>
  </si>
  <si>
    <t xml:space="preserve">Замена заднего сальника коленчатого вала </t>
  </si>
  <si>
    <t>Замена топливной трубки</t>
  </si>
  <si>
    <t>Контрольный пуск ДВС с фиксацией рабочих параметров</t>
  </si>
  <si>
    <t>Проверка уровня моторного масла</t>
  </si>
  <si>
    <t>Проверка уровня охлаждающей жидкости</t>
  </si>
  <si>
    <t>Проверка цилиндров с применением эндоскопа</t>
  </si>
  <si>
    <t>Проверка форсунки</t>
  </si>
  <si>
    <t>Замер компрессии</t>
  </si>
  <si>
    <t>Компьютерная диагностика</t>
  </si>
  <si>
    <t>Замер давления наддува</t>
  </si>
  <si>
    <t>Замер давления картерных газов</t>
  </si>
  <si>
    <t>Замер давления в системе охлаждения</t>
  </si>
  <si>
    <t>Замер давления топлива в магистрали низкого давления</t>
  </si>
  <si>
    <t>Проверка ОНВ</t>
  </si>
  <si>
    <t>Замена топливного фильтра тонкой очистки</t>
  </si>
  <si>
    <t>Замена топливного фильтра грубой очистки</t>
  </si>
  <si>
    <t>Замена масляного фильтра</t>
  </si>
  <si>
    <t>Замена воздушного фильтра</t>
  </si>
  <si>
    <t>Натяжка приводного ремня</t>
  </si>
  <si>
    <t>Проверка плотности охлаждающей жидксти</t>
  </si>
  <si>
    <t>Замена охлаждающей жидкости</t>
  </si>
  <si>
    <t>Замена моторного масла</t>
  </si>
  <si>
    <t>Регулировка теплового зазора клапана</t>
  </si>
  <si>
    <t>Протяжка элемента крепления</t>
  </si>
  <si>
    <t>Таблица расчета начальной (Максимальной) цены на 
Выполнение работ по техническому обслуживанию и поддержанию в исправном состоянии
двигателей DEUTZ для нужд ПАО ЮГК</t>
  </si>
  <si>
    <t>Выполнение работ по техническому обслуживанию и поддержанию в исправном состоянии двигателей DEUTZ для нужд ПАО ЮГК</t>
  </si>
  <si>
    <t>пробка поддона</t>
  </si>
  <si>
    <t>Маслосъемное кольцо</t>
  </si>
  <si>
    <t>Соединительный патрубок</t>
  </si>
  <si>
    <t>Сапун болт</t>
  </si>
  <si>
    <t>Набор прокладок</t>
  </si>
  <si>
    <t>Соединительный уголок</t>
  </si>
  <si>
    <t>Прокладка клапанной крышки</t>
  </si>
  <si>
    <t>Втулка соединительная</t>
  </si>
  <si>
    <t>Поршень</t>
  </si>
  <si>
    <t>Толкатель штанги</t>
  </si>
  <si>
    <t>Болт постели</t>
  </si>
  <si>
    <t>Впускной клапан</t>
  </si>
  <si>
    <t>Регулировочная планка</t>
  </si>
  <si>
    <r>
      <rPr>
        <sz val="11"/>
        <rFont val="Times New Roman"/>
        <family val="1"/>
      </rPr>
      <t>Дефектовка ДВС</t>
    </r>
  </si>
  <si>
    <r>
      <rPr>
        <sz val="11"/>
        <rFont val="Times New Roman"/>
        <family val="1"/>
      </rPr>
      <t>Узловая мойка</t>
    </r>
  </si>
  <si>
    <r>
      <rPr>
        <sz val="11"/>
        <rFont val="Times New Roman"/>
        <family val="1"/>
      </rPr>
      <t>Ремонт всережимного регулятора оборотов</t>
    </r>
  </si>
  <si>
    <r>
      <rPr>
        <sz val="11"/>
        <rFont val="Times New Roman"/>
        <family val="1"/>
      </rPr>
      <t>Настройка всережимного регулятора оборотов</t>
    </r>
  </si>
  <si>
    <r>
      <rPr>
        <sz val="11"/>
        <rFont val="Times New Roman"/>
        <family val="1"/>
      </rPr>
      <t>Ремонт ТНВД</t>
    </r>
  </si>
  <si>
    <r>
      <rPr>
        <sz val="11"/>
        <rFont val="Times New Roman"/>
        <family val="1"/>
      </rPr>
      <t>Проверка ТНВД</t>
    </r>
  </si>
  <si>
    <r>
      <rPr>
        <sz val="11"/>
        <rFont val="Times New Roman"/>
        <family val="1"/>
      </rPr>
      <t>Ремонт форсунки</t>
    </r>
  </si>
  <si>
    <r>
      <rPr>
        <sz val="11"/>
        <rFont val="Times New Roman"/>
        <family val="1"/>
      </rPr>
      <t>Регулировка давления форсунки</t>
    </r>
  </si>
  <si>
    <r>
      <rPr>
        <sz val="11"/>
        <rFont val="Times New Roman"/>
        <family val="1"/>
      </rPr>
      <t>Сборка и регулировка ДВС</t>
    </r>
  </si>
  <si>
    <r>
      <rPr>
        <sz val="11"/>
        <rFont val="Times New Roman"/>
        <family val="1"/>
      </rPr>
      <t>Покраска ДВС</t>
    </r>
  </si>
  <si>
    <r>
      <rPr>
        <sz val="11"/>
        <rFont val="Times New Roman"/>
        <family val="1"/>
      </rPr>
      <t>Опрессовка радиатора</t>
    </r>
  </si>
  <si>
    <r>
      <rPr>
        <sz val="11"/>
        <rFont val="Times New Roman"/>
        <family val="1"/>
      </rPr>
      <t>Пропарка радиатора</t>
    </r>
  </si>
  <si>
    <r>
      <rPr>
        <sz val="11"/>
        <rFont val="Times New Roman"/>
        <family val="1"/>
      </rPr>
      <t>Пайка радиатора</t>
    </r>
  </si>
  <si>
    <r>
      <rPr>
        <sz val="11"/>
        <rFont val="Times New Roman"/>
        <family val="1"/>
      </rPr>
      <t>Сварка ГБЦ</t>
    </r>
  </si>
  <si>
    <r>
      <rPr>
        <sz val="11"/>
        <rFont val="Times New Roman"/>
        <family val="1"/>
      </rPr>
      <t>Сварка коллектора</t>
    </r>
  </si>
  <si>
    <r>
      <rPr>
        <sz val="11"/>
        <rFont val="Times New Roman"/>
        <family val="1"/>
      </rPr>
      <t>Сварка клапанной крышки</t>
    </r>
  </si>
  <si>
    <r>
      <rPr>
        <sz val="11"/>
        <rFont val="Times New Roman"/>
        <family val="1"/>
      </rPr>
      <t xml:space="preserve">Замена втулки верхней головки
</t>
    </r>
    <r>
      <rPr>
        <sz val="11"/>
        <rFont val="Times New Roman"/>
        <family val="1"/>
      </rPr>
      <t>шатуна</t>
    </r>
  </si>
  <si>
    <r>
      <rPr>
        <sz val="11"/>
        <rFont val="Times New Roman"/>
        <family val="1"/>
      </rPr>
      <t>Замена венца маховика</t>
    </r>
  </si>
  <si>
    <r>
      <rPr>
        <sz val="11"/>
        <rFont val="Times New Roman"/>
        <family val="1"/>
      </rPr>
      <t>Полировка коленчатого вала</t>
    </r>
  </si>
  <si>
    <r>
      <rPr>
        <sz val="11"/>
        <rFont val="Times New Roman"/>
        <family val="1"/>
      </rPr>
      <t>Шлифовка коленчатого вала</t>
    </r>
  </si>
  <si>
    <r>
      <rPr>
        <sz val="11"/>
        <rFont val="Times New Roman"/>
        <family val="1"/>
      </rPr>
      <t>Правка коленчатого вала</t>
    </r>
  </si>
  <si>
    <r>
      <rPr>
        <sz val="11"/>
        <rFont val="Times New Roman"/>
        <family val="1"/>
      </rPr>
      <t>Гильзовка блока цилиндров</t>
    </r>
  </si>
  <si>
    <r>
      <rPr>
        <sz val="11"/>
        <rFont val="Times New Roman"/>
        <family val="1"/>
      </rPr>
      <t>Восстановление постели коленчатого вала</t>
    </r>
  </si>
  <si>
    <r>
      <rPr>
        <sz val="11"/>
        <rFont val="Times New Roman"/>
        <family val="1"/>
      </rPr>
      <t>Замена седла клапана</t>
    </r>
  </si>
  <si>
    <r>
      <rPr>
        <sz val="11"/>
        <rFont val="Times New Roman"/>
        <family val="1"/>
      </rPr>
      <t>Шлифовка седла клапана</t>
    </r>
  </si>
  <si>
    <r>
      <rPr>
        <sz val="11"/>
        <rFont val="Times New Roman"/>
        <family val="1"/>
      </rPr>
      <t>Притирка клапана</t>
    </r>
  </si>
  <si>
    <r>
      <rPr>
        <sz val="11"/>
        <rFont val="Times New Roman"/>
        <family val="1"/>
      </rPr>
      <t>Замена направляющей втулки клапана</t>
    </r>
  </si>
  <si>
    <r>
      <rPr>
        <sz val="11"/>
        <rFont val="Times New Roman"/>
        <family val="1"/>
      </rPr>
      <t>Опрессовка ГБЦ</t>
    </r>
  </si>
  <si>
    <r>
      <rPr>
        <sz val="11"/>
        <rFont val="Times New Roman"/>
        <family val="1"/>
      </rPr>
      <t>Проверка плоскости ГБЦ</t>
    </r>
  </si>
  <si>
    <r>
      <rPr>
        <sz val="11"/>
        <rFont val="Times New Roman"/>
        <family val="1"/>
      </rPr>
      <t>Шлифовка ГБЦ</t>
    </r>
  </si>
  <si>
    <r>
      <rPr>
        <sz val="11"/>
        <rFont val="Times New Roman"/>
        <family val="1"/>
      </rPr>
      <t>Фрезеровка блока цилиндров</t>
    </r>
  </si>
  <si>
    <r>
      <rPr>
        <sz val="11"/>
        <rFont val="Times New Roman"/>
        <family val="1"/>
      </rPr>
      <t>Замена форсунки</t>
    </r>
  </si>
  <si>
    <r>
      <rPr>
        <sz val="11"/>
        <rFont val="Times New Roman"/>
        <family val="1"/>
      </rPr>
      <t>Замена ТНВД (секция)</t>
    </r>
  </si>
  <si>
    <r>
      <rPr>
        <sz val="11"/>
        <rFont val="Times New Roman"/>
        <family val="1"/>
      </rPr>
      <t>Замена ТНВД (рядный)</t>
    </r>
  </si>
  <si>
    <r>
      <rPr>
        <sz val="11"/>
        <rFont val="Times New Roman"/>
        <family val="1"/>
      </rPr>
      <t>Замена ТННД</t>
    </r>
  </si>
  <si>
    <r>
      <rPr>
        <sz val="11"/>
        <rFont val="Times New Roman"/>
        <family val="1"/>
      </rPr>
      <t>Замена помпы ОЖ</t>
    </r>
  </si>
  <si>
    <r>
      <rPr>
        <sz val="11"/>
        <rFont val="Times New Roman"/>
        <family val="1"/>
      </rPr>
      <t>Замена термостата</t>
    </r>
  </si>
  <si>
    <r>
      <rPr>
        <sz val="11"/>
        <rFont val="Times New Roman"/>
        <family val="1"/>
      </rPr>
      <t>Замена приводного ремня</t>
    </r>
  </si>
  <si>
    <r>
      <rPr>
        <sz val="11"/>
        <rFont val="Times New Roman"/>
        <family val="1"/>
      </rPr>
      <t>Замена всережимного регулятора оборотов</t>
    </r>
  </si>
  <si>
    <r>
      <rPr>
        <sz val="11"/>
        <rFont val="Times New Roman"/>
        <family val="1"/>
      </rPr>
      <t>Замена датчика давления</t>
    </r>
  </si>
  <si>
    <r>
      <rPr>
        <sz val="11"/>
        <rFont val="Times New Roman"/>
        <family val="1"/>
      </rPr>
      <t>Замена датчика температуры</t>
    </r>
  </si>
  <si>
    <r>
      <rPr>
        <sz val="11"/>
        <rFont val="Times New Roman"/>
        <family val="1"/>
      </rPr>
      <t>Замена прокладки ГБЦ</t>
    </r>
  </si>
  <si>
    <r>
      <rPr>
        <sz val="11"/>
        <rFont val="Times New Roman"/>
        <family val="1"/>
      </rPr>
      <t xml:space="preserve">Замена переднего сальника
</t>
    </r>
    <r>
      <rPr>
        <sz val="11"/>
        <rFont val="Times New Roman"/>
        <family val="1"/>
      </rPr>
      <t>коленчатого вала</t>
    </r>
  </si>
  <si>
    <r>
      <rPr>
        <sz val="11"/>
        <rFont val="Times New Roman"/>
        <family val="1"/>
      </rPr>
      <t xml:space="preserve">Замена заднего сальника коленчатого
</t>
    </r>
    <r>
      <rPr>
        <sz val="11"/>
        <rFont val="Times New Roman"/>
        <family val="1"/>
      </rPr>
      <t>вала</t>
    </r>
  </si>
  <si>
    <r>
      <rPr>
        <sz val="11"/>
        <rFont val="Times New Roman"/>
        <family val="1"/>
      </rPr>
      <t>Замена топливной трубки</t>
    </r>
  </si>
  <si>
    <r>
      <rPr>
        <sz val="11"/>
        <rFont val="Times New Roman"/>
        <family val="1"/>
      </rPr>
      <t>Контрольный пуск ДВС с фиксацией рабочих параметров</t>
    </r>
  </si>
  <si>
    <r>
      <rPr>
        <sz val="11"/>
        <rFont val="Times New Roman"/>
        <family val="1"/>
      </rPr>
      <t>Проверка уровня моторного масла</t>
    </r>
  </si>
  <si>
    <r>
      <rPr>
        <sz val="11"/>
        <rFont val="Times New Roman"/>
        <family val="1"/>
      </rPr>
      <t>Проверка уровня охлаждающей жидкости</t>
    </r>
  </si>
  <si>
    <r>
      <rPr>
        <sz val="11"/>
        <rFont val="Times New Roman"/>
        <family val="1"/>
      </rPr>
      <t>Проверка цилиндров с применением эндоскопа</t>
    </r>
  </si>
  <si>
    <r>
      <rPr>
        <sz val="11"/>
        <rFont val="Times New Roman"/>
        <family val="1"/>
      </rPr>
      <t>Проверка форсунки</t>
    </r>
  </si>
  <si>
    <r>
      <rPr>
        <sz val="11"/>
        <rFont val="Times New Roman"/>
        <family val="1"/>
      </rPr>
      <t>Замер компрессии</t>
    </r>
  </si>
  <si>
    <r>
      <rPr>
        <sz val="11"/>
        <rFont val="Times New Roman"/>
        <family val="1"/>
      </rPr>
      <t>Компьютерная диагностика</t>
    </r>
  </si>
  <si>
    <r>
      <rPr>
        <sz val="11"/>
        <rFont val="Times New Roman"/>
        <family val="1"/>
      </rPr>
      <t>Замер давления наддува</t>
    </r>
  </si>
  <si>
    <r>
      <rPr>
        <sz val="11"/>
        <rFont val="Times New Roman"/>
        <family val="1"/>
      </rPr>
      <t>Замер давления картерных газов</t>
    </r>
  </si>
  <si>
    <r>
      <rPr>
        <sz val="11"/>
        <rFont val="Times New Roman"/>
        <family val="1"/>
      </rPr>
      <t>Замер давления в системе охлаждения</t>
    </r>
  </si>
  <si>
    <r>
      <rPr>
        <sz val="11"/>
        <rFont val="Times New Roman"/>
        <family val="1"/>
      </rPr>
      <t xml:space="preserve">Замер давления топлива в магистрали
</t>
    </r>
    <r>
      <rPr>
        <sz val="11"/>
        <rFont val="Times New Roman"/>
        <family val="1"/>
      </rPr>
      <t>низкого давления</t>
    </r>
  </si>
  <si>
    <r>
      <rPr>
        <sz val="11"/>
        <rFont val="Times New Roman"/>
        <family val="1"/>
      </rPr>
      <t>Проверка ОНВ</t>
    </r>
  </si>
  <si>
    <r>
      <rPr>
        <sz val="11"/>
        <rFont val="Times New Roman"/>
        <family val="1"/>
      </rPr>
      <t xml:space="preserve">Замена топливного фильтра тонкой
</t>
    </r>
    <r>
      <rPr>
        <sz val="11"/>
        <rFont val="Times New Roman"/>
        <family val="1"/>
      </rPr>
      <t>очистки</t>
    </r>
  </si>
  <si>
    <r>
      <rPr>
        <sz val="11"/>
        <rFont val="Times New Roman"/>
        <family val="1"/>
      </rPr>
      <t xml:space="preserve">Замена топливного фильтра грубой
</t>
    </r>
    <r>
      <rPr>
        <sz val="11"/>
        <rFont val="Times New Roman"/>
        <family val="1"/>
      </rPr>
      <t>очистки</t>
    </r>
  </si>
  <si>
    <r>
      <rPr>
        <sz val="11"/>
        <rFont val="Times New Roman"/>
        <family val="1"/>
      </rPr>
      <t>Замена масляного фильтра</t>
    </r>
  </si>
  <si>
    <r>
      <rPr>
        <sz val="11"/>
        <rFont val="Times New Roman"/>
        <family val="1"/>
      </rPr>
      <t>Замена воздушного фильтра</t>
    </r>
  </si>
  <si>
    <r>
      <rPr>
        <sz val="11"/>
        <rFont val="Times New Roman"/>
        <family val="1"/>
      </rPr>
      <t>Натяжка приводного ремня</t>
    </r>
  </si>
  <si>
    <r>
      <rPr>
        <sz val="11"/>
        <rFont val="Times New Roman"/>
        <family val="1"/>
      </rPr>
      <t>Проверка плотности охлаждающей жидкости</t>
    </r>
  </si>
  <si>
    <r>
      <rPr>
        <sz val="11"/>
        <rFont val="Times New Roman"/>
        <family val="1"/>
      </rPr>
      <t>Замена охлаждающей жидкости</t>
    </r>
  </si>
  <si>
    <r>
      <rPr>
        <sz val="11"/>
        <rFont val="Times New Roman"/>
        <family val="1"/>
      </rPr>
      <t>Замена моторного масла</t>
    </r>
  </si>
  <si>
    <r>
      <rPr>
        <sz val="11"/>
        <rFont val="Times New Roman"/>
        <family val="1"/>
      </rPr>
      <t>Регулировка теплового зазора клапана</t>
    </r>
  </si>
  <si>
    <r>
      <rPr>
        <sz val="11"/>
        <rFont val="Times New Roman"/>
        <family val="1"/>
      </rPr>
      <t>Протяжка элемента крепления</t>
    </r>
  </si>
  <si>
    <t>шт</t>
  </si>
  <si>
    <t>Шланг сапуна</t>
  </si>
  <si>
    <t>Уплотнение клапана</t>
  </si>
  <si>
    <t>Кольцо уплотнительное</t>
  </si>
  <si>
    <t xml:space="preserve">Уплотнение </t>
  </si>
  <si>
    <t>Подшипник</t>
  </si>
  <si>
    <t>Шпилька ТКР</t>
  </si>
  <si>
    <t>Гайка ТКР</t>
  </si>
  <si>
    <t>Масло моторное 20 л.</t>
  </si>
  <si>
    <t>Масло моторное 5 л.</t>
  </si>
  <si>
    <t>Уплотнение щупа</t>
  </si>
  <si>
    <t>Заглушка</t>
  </si>
  <si>
    <t>Шпилька коллектора впускного</t>
  </si>
  <si>
    <t xml:space="preserve">Датчик давления </t>
  </si>
  <si>
    <t>Замена всережимного регулятора оборотов</t>
  </si>
  <si>
    <t>Замена датчика давления</t>
  </si>
  <si>
    <t>Замер компрессии в цилиндре</t>
  </si>
  <si>
    <t>Проверка плотности охлаждающей жидкости</t>
  </si>
  <si>
    <t>Пружина 1140501</t>
  </si>
  <si>
    <t>Способ проведения закупки: конкурентная (конкурс в электронной форме)</t>
  </si>
  <si>
    <t>в соответствии с ТЗ</t>
  </si>
  <si>
    <t>Диагностические работы</t>
  </si>
  <si>
    <t>Регулировочные работы</t>
  </si>
  <si>
    <t xml:space="preserve">Работы по техническому обслуживанию </t>
  </si>
  <si>
    <t>Работы по текущему ремонту агрегатов</t>
  </si>
  <si>
    <t>в соответствии с ТЗ и запросом №44/УК ЮГК от 24.03.26</t>
  </si>
  <si>
    <t>60 дней</t>
  </si>
  <si>
    <t xml:space="preserve"> ИНН 9719026269</t>
  </si>
  <si>
    <t>Анализ исходных данных</t>
  </si>
  <si>
    <t>Каркасное моделирование</t>
  </si>
  <si>
    <t>Блочное моделирование</t>
  </si>
  <si>
    <t>Подготовка тех. Отчета</t>
  </si>
  <si>
    <t xml:space="preserve"> Оказание услуг по построению блочной модели для кратко- и среднесрочного планирования открытых горных работ Светлинского месторождения</t>
  </si>
  <si>
    <t>Начальная (минимальной) цена, руб. с учетом налогов и сборов</t>
  </si>
  <si>
    <t>ИНН 7707468621</t>
  </si>
  <si>
    <t>Подготовка тех. отчета</t>
  </si>
  <si>
    <t>Услуга</t>
  </si>
  <si>
    <t xml:space="preserve">ИНН 7729477690  </t>
  </si>
  <si>
    <t>80 дней</t>
  </si>
  <si>
    <t xml:space="preserve">
Вывод: Предельная Начальная (минимальной) цена, руб. с учетом налогов и сборов составляет 7 554 558,55  руб. (семь миллионов пятьсот пятьдесят четыре тысячи пятьсот пятьдесят восемь 55 копеек) с учетом всех налогов и сборов.
Расчет был произведен на основании расчета НМЦ
Расчет НМЦ составил:
Новиков А.Д.       _______________________ (Подпись) 
Согласовано:
Руководитель отдела стратегических закупок 
Абрамов С. В.       _______________________ (Подпись)
</t>
  </si>
  <si>
    <t xml:space="preserve"> № 17-03 от «26» марта 2026г.</t>
  </si>
  <si>
    <t>№ ТКП-0071-2026 от 26 марта 2026 г.</t>
  </si>
  <si>
    <t>б/н от 14.04.2026</t>
  </si>
  <si>
    <t>Таблица расчета начальной (максимальной) цены договора на Оказание услуг по построению блочной модели для кратко- и среднесрочного планирования открытых горных работ Светлинского месторождения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</si>
</sst>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\-??\ _₽_-;_-@_-"/>
    <numFmt numFmtId="165" formatCode="0.00000"/>
  </numFmts>
  <fonts count="27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</font>
    <font>
      <sz val="12"/>
      <color theme="0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164" fontId="4" fillId="0" borderId="0" applyBorder="0" applyProtection="0"/>
    <xf numFmtId="0" fontId="5" fillId="0" borderId="0">
      <alignment horizontal="left" vertical="center"/>
    </xf>
    <xf numFmtId="0" fontId="5" fillId="0" borderId="0">
      <alignment horizontal="right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8" fillId="0" borderId="0">
      <alignment horizontal="right" vertical="center"/>
    </xf>
  </cellStyleXfs>
  <cellXfs count="233">
    <xf numFmtId="0" fontId="0" fillId="0" borderId="0" xfId="0"/>
    <xf numFmtId="0" fontId="10" fillId="0" borderId="0" xfId="0" applyFont="1"/>
    <xf numFmtId="0" fontId="10" fillId="0" borderId="3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2" fillId="0" borderId="39" xfId="5" quotePrefix="1" applyFont="1" applyBorder="1" applyAlignment="1">
      <alignment vertical="center" wrapText="1"/>
    </xf>
    <xf numFmtId="4" fontId="12" fillId="0" borderId="40" xfId="8" applyNumberFormat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2" fillId="0" borderId="35" xfId="5" quotePrefix="1" applyFont="1" applyBorder="1" applyAlignment="1">
      <alignment vertical="center" wrapText="1"/>
    </xf>
    <xf numFmtId="4" fontId="12" fillId="0" borderId="24" xfId="0" applyNumberFormat="1" applyFont="1" applyBorder="1" applyAlignment="1">
      <alignment horizontal="center" vertical="center" wrapText="1"/>
    </xf>
    <xf numFmtId="4" fontId="12" fillId="0" borderId="28" xfId="0" applyNumberFormat="1" applyFont="1" applyBorder="1" applyAlignment="1">
      <alignment horizontal="center" vertical="center" wrapText="1"/>
    </xf>
    <xf numFmtId="4" fontId="12" fillId="0" borderId="46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5" fillId="0" borderId="41" xfId="0" applyFont="1" applyBorder="1" applyAlignment="1">
      <alignment horizontal="center" vertical="center" wrapText="1"/>
    </xf>
    <xf numFmtId="4" fontId="12" fillId="0" borderId="50" xfId="8" applyNumberFormat="1" applyFont="1" applyBorder="1" applyAlignment="1">
      <alignment horizontal="center" vertical="center" wrapText="1"/>
    </xf>
    <xf numFmtId="0" fontId="12" fillId="0" borderId="14" xfId="5" quotePrefix="1" applyFont="1" applyBorder="1" applyAlignment="1">
      <alignment vertical="center" wrapText="1"/>
    </xf>
    <xf numFmtId="4" fontId="12" fillId="0" borderId="51" xfId="6" applyNumberFormat="1" applyFont="1" applyBorder="1" applyAlignment="1">
      <alignment horizontal="center" vertical="center" wrapText="1"/>
    </xf>
    <xf numFmtId="0" fontId="12" fillId="0" borderId="24" xfId="5" quotePrefix="1" applyFont="1" applyBorder="1" applyAlignment="1">
      <alignment vertical="center" wrapText="1"/>
    </xf>
    <xf numFmtId="4" fontId="12" fillId="0" borderId="51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52" xfId="0" applyFont="1" applyBorder="1" applyAlignment="1">
      <alignment vertical="center"/>
    </xf>
    <xf numFmtId="0" fontId="12" fillId="0" borderId="5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42" xfId="0" applyFont="1" applyBorder="1" applyAlignment="1">
      <alignment horizontal="left" vertical="center"/>
    </xf>
    <xf numFmtId="0" fontId="12" fillId="0" borderId="52" xfId="0" applyFont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6" fillId="0" borderId="52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" fontId="12" fillId="0" borderId="58" xfId="0" applyNumberFormat="1" applyFont="1" applyFill="1" applyBorder="1" applyAlignment="1">
      <alignment horizontal="center" vertical="center" shrinkToFit="1"/>
    </xf>
    <xf numFmtId="4" fontId="13" fillId="0" borderId="58" xfId="0" applyNumberFormat="1" applyFont="1" applyFill="1" applyBorder="1" applyAlignment="1">
      <alignment horizontal="center" vertical="center" wrapText="1"/>
    </xf>
    <xf numFmtId="4" fontId="12" fillId="0" borderId="59" xfId="8" applyNumberFormat="1" applyFont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left" vertical="center" wrapText="1"/>
    </xf>
    <xf numFmtId="1" fontId="12" fillId="0" borderId="61" xfId="0" applyNumberFormat="1" applyFont="1" applyFill="1" applyBorder="1" applyAlignment="1">
      <alignment horizontal="center" vertical="center" shrinkToFit="1"/>
    </xf>
    <xf numFmtId="4" fontId="13" fillId="0" borderId="61" xfId="0" applyNumberFormat="1" applyFont="1" applyFill="1" applyBorder="1" applyAlignment="1">
      <alignment horizontal="center" vertical="center" wrapText="1"/>
    </xf>
    <xf numFmtId="4" fontId="12" fillId="0" borderId="62" xfId="8" applyNumberFormat="1" applyFont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63" xfId="0" applyFont="1" applyFill="1" applyBorder="1" applyAlignment="1">
      <alignment horizontal="center" vertical="center" wrapText="1"/>
    </xf>
    <xf numFmtId="4" fontId="12" fillId="0" borderId="64" xfId="8" applyNumberFormat="1" applyFont="1" applyBorder="1" applyAlignment="1">
      <alignment horizontal="center" vertical="center" wrapText="1"/>
    </xf>
    <xf numFmtId="4" fontId="19" fillId="0" borderId="63" xfId="0" applyNumberFormat="1" applyFont="1" applyFill="1" applyBorder="1" applyAlignment="1">
      <alignment horizontal="center" vertical="center" shrinkToFi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65" xfId="0" applyFont="1" applyFill="1" applyBorder="1" applyAlignment="1">
      <alignment horizontal="center" vertical="center" wrapText="1"/>
    </xf>
    <xf numFmtId="4" fontId="13" fillId="0" borderId="65" xfId="0" applyNumberFormat="1" applyFont="1" applyFill="1" applyBorder="1" applyAlignment="1">
      <alignment horizontal="center" vertical="center" wrapText="1"/>
    </xf>
    <xf numFmtId="4" fontId="12" fillId="0" borderId="66" xfId="8" applyNumberFormat="1" applyFont="1" applyBorder="1" applyAlignment="1">
      <alignment horizontal="center" vertical="center" wrapText="1"/>
    </xf>
    <xf numFmtId="4" fontId="12" fillId="0" borderId="13" xfId="8" applyNumberFormat="1" applyFont="1" applyBorder="1" applyAlignment="1">
      <alignment horizontal="center" vertical="center" wrapText="1"/>
    </xf>
    <xf numFmtId="0" fontId="13" fillId="0" borderId="6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4" fontId="19" fillId="0" borderId="8" xfId="0" applyNumberFormat="1" applyFont="1" applyFill="1" applyBorder="1" applyAlignment="1">
      <alignment horizontal="center" vertical="center" shrinkToFit="1"/>
    </xf>
    <xf numFmtId="4" fontId="12" fillId="0" borderId="37" xfId="8" applyNumberFormat="1" applyFont="1" applyBorder="1" applyAlignment="1">
      <alignment horizontal="center" vertical="center" wrapText="1"/>
    </xf>
    <xf numFmtId="4" fontId="19" fillId="0" borderId="65" xfId="0" applyNumberFormat="1" applyFont="1" applyFill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4" fontId="12" fillId="0" borderId="52" xfId="0" applyNumberFormat="1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3" fontId="12" fillId="0" borderId="52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" fontId="12" fillId="0" borderId="18" xfId="8" applyNumberFormat="1" applyFont="1" applyBorder="1" applyAlignment="1">
      <alignment horizontal="center" vertical="center" wrapText="1"/>
    </xf>
    <xf numFmtId="0" fontId="12" fillId="0" borderId="18" xfId="5" quotePrefix="1" applyFont="1" applyBorder="1" applyAlignment="1">
      <alignment vertical="center" wrapText="1"/>
    </xf>
    <xf numFmtId="0" fontId="12" fillId="0" borderId="68" xfId="5" quotePrefix="1" applyFont="1" applyBorder="1" applyAlignment="1">
      <alignment vertical="center" wrapText="1"/>
    </xf>
    <xf numFmtId="4" fontId="12" fillId="0" borderId="18" xfId="0" applyNumberFormat="1" applyFont="1" applyBorder="1" applyAlignment="1">
      <alignment horizontal="center" vertical="center" wrapText="1"/>
    </xf>
    <xf numFmtId="4" fontId="12" fillId="0" borderId="68" xfId="0" applyNumberFormat="1" applyFont="1" applyBorder="1" applyAlignment="1">
      <alignment horizontal="center" vertical="center" wrapText="1"/>
    </xf>
    <xf numFmtId="4" fontId="12" fillId="0" borderId="68" xfId="8" applyNumberFormat="1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/>
    </xf>
    <xf numFmtId="0" fontId="13" fillId="0" borderId="49" xfId="0" applyFont="1" applyBorder="1" applyAlignment="1">
      <alignment vertical="center" wrapText="1"/>
    </xf>
    <xf numFmtId="0" fontId="9" fillId="0" borderId="49" xfId="0" applyFont="1" applyBorder="1" applyAlignment="1">
      <alignment horizontal="left" vertical="center"/>
    </xf>
    <xf numFmtId="4" fontId="13" fillId="0" borderId="49" xfId="0" applyNumberFormat="1" applyFont="1" applyBorder="1" applyAlignment="1">
      <alignment horizontal="center" vertical="center"/>
    </xf>
    <xf numFmtId="165" fontId="9" fillId="0" borderId="49" xfId="0" applyNumberFormat="1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4" fontId="14" fillId="0" borderId="53" xfId="5" quotePrefix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4" fontId="10" fillId="0" borderId="43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4" fontId="13" fillId="0" borderId="22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4" fontId="13" fillId="0" borderId="23" xfId="0" applyNumberFormat="1" applyFont="1" applyBorder="1" applyAlignment="1">
      <alignment horizontal="center" vertical="center" wrapText="1"/>
    </xf>
    <xf numFmtId="4" fontId="13" fillId="0" borderId="37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165" fontId="9" fillId="0" borderId="37" xfId="0" applyNumberFormat="1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6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20" fillId="0" borderId="38" xfId="0" applyFont="1" applyBorder="1" applyAlignment="1">
      <alignment horizontal="right" vertical="center" wrapText="1"/>
    </xf>
    <xf numFmtId="0" fontId="20" fillId="0" borderId="69" xfId="0" applyFont="1" applyBorder="1" applyAlignment="1">
      <alignment horizontal="right" vertical="center" wrapText="1"/>
    </xf>
    <xf numFmtId="0" fontId="20" fillId="0" borderId="52" xfId="0" applyFont="1" applyBorder="1" applyAlignment="1">
      <alignment horizontal="right" vertical="center" wrapText="1"/>
    </xf>
    <xf numFmtId="0" fontId="20" fillId="0" borderId="16" xfId="0" applyFont="1" applyFill="1" applyBorder="1" applyAlignment="1">
      <alignment horizontal="right" vertical="center" wrapText="1"/>
    </xf>
    <xf numFmtId="0" fontId="0" fillId="0" borderId="17" xfId="0" applyFill="1" applyBorder="1" applyAlignment="1">
      <alignment horizontal="right" vertical="center" wrapText="1"/>
    </xf>
    <xf numFmtId="0" fontId="0" fillId="0" borderId="53" xfId="0" applyFill="1" applyBorder="1" applyAlignment="1">
      <alignment horizontal="right" vertical="center" wrapText="1"/>
    </xf>
    <xf numFmtId="4" fontId="14" fillId="0" borderId="48" xfId="5" quotePrefix="1" applyNumberFormat="1" applyFont="1" applyBorder="1" applyAlignment="1">
      <alignment horizontal="center" vertical="center" wrapText="1"/>
    </xf>
    <xf numFmtId="4" fontId="14" fillId="0" borderId="0" xfId="5" quotePrefix="1" applyNumberFormat="1" applyFont="1" applyBorder="1" applyAlignment="1">
      <alignment horizontal="center" vertical="center" wrapText="1"/>
    </xf>
    <xf numFmtId="4" fontId="14" fillId="0" borderId="32" xfId="5" quotePrefix="1" applyNumberFormat="1" applyFont="1" applyBorder="1" applyAlignment="1">
      <alignment horizontal="center" vertical="center" wrapText="1"/>
    </xf>
    <xf numFmtId="4" fontId="14" fillId="0" borderId="17" xfId="5" quotePrefix="1" applyNumberFormat="1" applyFont="1" applyBorder="1" applyAlignment="1">
      <alignment horizontal="center" vertical="center" wrapText="1"/>
    </xf>
    <xf numFmtId="4" fontId="14" fillId="0" borderId="16" xfId="5" quotePrefix="1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10" fillId="0" borderId="3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 wrapText="1"/>
    </xf>
    <xf numFmtId="14" fontId="13" fillId="0" borderId="69" xfId="0" applyNumberFormat="1" applyFont="1" applyBorder="1" applyAlignment="1">
      <alignment horizontal="center" vertical="center" wrapText="1"/>
    </xf>
    <xf numFmtId="14" fontId="13" fillId="0" borderId="5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20" fillId="0" borderId="17" xfId="0" applyFont="1" applyBorder="1" applyAlignment="1">
      <alignment horizontal="right" vertical="center" wrapText="1"/>
    </xf>
    <xf numFmtId="0" fontId="20" fillId="0" borderId="53" xfId="0" applyFont="1" applyBorder="1" applyAlignment="1">
      <alignment horizontal="right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horizontal="center" vertical="center" wrapText="1"/>
    </xf>
    <xf numFmtId="4" fontId="13" fillId="0" borderId="53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textRotation="90" wrapText="1"/>
    </xf>
    <xf numFmtId="0" fontId="11" fillId="0" borderId="70" xfId="0" applyFont="1" applyBorder="1" applyAlignment="1">
      <alignment horizontal="center" vertical="center" wrapText="1"/>
    </xf>
    <xf numFmtId="4" fontId="9" fillId="0" borderId="22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4" fontId="9" fillId="0" borderId="23" xfId="0" applyNumberFormat="1" applyFont="1" applyBorder="1" applyAlignment="1">
      <alignment horizontal="center" vertical="center" wrapText="1"/>
    </xf>
    <xf numFmtId="4" fontId="9" fillId="0" borderId="37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</cellXfs>
  <cellStyles count="11">
    <cellStyle name="S11" xfId="9" xr:uid="{E574D5BD-85D2-408E-9E7D-B8468F6EBD06}"/>
    <cellStyle name="S4" xfId="5" xr:uid="{8D3E7E28-BB04-4D12-93B1-D8C77D6F60C7}"/>
    <cellStyle name="S6" xfId="6" xr:uid="{D1E08779-1FF6-448F-B45C-A9F7A90C9B36}"/>
    <cellStyle name="S7" xfId="10" xr:uid="{A156739B-0ADD-4FBA-A88C-18DFA1D279FF}"/>
    <cellStyle name="S8" xfId="8" xr:uid="{5D7D362C-6FD2-419A-80EC-3E6F1893BE46}"/>
    <cellStyle name="S9" xfId="7" xr:uid="{EFB1E563-C2ED-4A5A-A072-173F1D3EDBC0}"/>
    <cellStyle name="Обычный" xfId="0" builtinId="0"/>
    <cellStyle name="Обычный 2" xfId="1" xr:uid="{00000000-0005-0000-0000-000001000000}"/>
    <cellStyle name="Обычный 2 5 2" xfId="2" xr:uid="{00000000-0005-0000-0000-000002000000}"/>
    <cellStyle name="Обычный 5" xfId="3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2BD-3832-4728-9D5A-198101F2C6C6}">
  <sheetPr>
    <pageSetUpPr fitToPage="1"/>
  </sheetPr>
  <dimension ref="A1:U329"/>
  <sheetViews>
    <sheetView view="pageBreakPreview" zoomScale="70" zoomScaleNormal="55" zoomScaleSheetLayoutView="70" workbookViewId="0">
      <pane ySplit="8" topLeftCell="A69" activePane="bottomLeft" state="frozen"/>
      <selection activeCell="E38" sqref="E38:G38"/>
      <selection pane="bottomLeft" activeCell="J71" sqref="J71"/>
    </sheetView>
  </sheetViews>
  <sheetFormatPr defaultColWidth="9.140625" defaultRowHeight="18.75" x14ac:dyDescent="0.3"/>
  <cols>
    <col min="1" max="1" width="8.7109375" style="41" customWidth="1"/>
    <col min="2" max="2" width="36.7109375" style="48" customWidth="1"/>
    <col min="3" max="3" width="18.28515625" style="42" customWidth="1"/>
    <col min="4" max="4" width="11.5703125" style="9" customWidth="1"/>
    <col min="5" max="5" width="7.7109375" style="51" customWidth="1"/>
    <col min="6" max="6" width="44" style="57" hidden="1" customWidth="1"/>
    <col min="7" max="7" width="18.28515625" style="58" hidden="1" customWidth="1"/>
    <col min="8" max="8" width="14.42578125" style="60" hidden="1" customWidth="1"/>
    <col min="9" max="9" width="16" style="62" hidden="1" customWidth="1"/>
    <col min="10" max="10" width="43.140625" style="57" customWidth="1"/>
    <col min="11" max="11" width="20.7109375" style="58" customWidth="1"/>
    <col min="12" max="12" width="13.28515625" style="96" customWidth="1"/>
    <col min="13" max="13" width="14.28515625" style="57" customWidth="1"/>
    <col min="14" max="14" width="46.5703125" style="21" customWidth="1"/>
    <col min="15" max="16" width="14.28515625" style="21" customWidth="1"/>
    <col min="17" max="17" width="40" style="10" customWidth="1"/>
    <col min="18" max="18" width="14.85546875" style="11" customWidth="1"/>
    <col min="19" max="19" width="15.140625" style="12" customWidth="1"/>
    <col min="20" max="20" width="18.85546875" style="8" customWidth="1"/>
    <col min="21" max="21" width="19.5703125" style="8" customWidth="1"/>
    <col min="22" max="16384" width="9.140625" style="1"/>
  </cols>
  <sheetData>
    <row r="1" spans="1:21" ht="18" hidden="1" customHeight="1" thickBot="1" x14ac:dyDescent="0.35">
      <c r="A1" s="152" t="s">
        <v>6</v>
      </c>
      <c r="B1" s="144"/>
      <c r="C1" s="144"/>
      <c r="D1" s="144"/>
      <c r="E1" s="144"/>
      <c r="F1" s="144"/>
      <c r="G1" s="144"/>
      <c r="H1" s="144"/>
      <c r="I1" s="144"/>
      <c r="J1" s="144"/>
      <c r="K1" s="153"/>
      <c r="L1" s="144"/>
      <c r="M1" s="144"/>
      <c r="N1" s="144"/>
      <c r="O1" s="144"/>
      <c r="P1" s="144"/>
      <c r="Q1" s="144"/>
      <c r="R1" s="144"/>
      <c r="S1" s="144"/>
      <c r="T1" s="144"/>
      <c r="U1" s="154"/>
    </row>
    <row r="2" spans="1:21" ht="45" customHeight="1" thickBot="1" x14ac:dyDescent="0.35">
      <c r="A2" s="155" t="s">
        <v>242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7"/>
    </row>
    <row r="3" spans="1:21" ht="29.25" customHeight="1" thickBot="1" x14ac:dyDescent="0.35">
      <c r="A3" s="158" t="s">
        <v>343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60"/>
    </row>
    <row r="4" spans="1:21" ht="15" customHeight="1" thickBot="1" x14ac:dyDescent="0.35">
      <c r="A4" s="161" t="s">
        <v>0</v>
      </c>
      <c r="B4" s="164" t="s">
        <v>1</v>
      </c>
      <c r="C4" s="150" t="s">
        <v>27</v>
      </c>
      <c r="D4" s="167" t="s">
        <v>11</v>
      </c>
      <c r="E4" s="167" t="s">
        <v>12</v>
      </c>
      <c r="F4" s="144" t="s">
        <v>2</v>
      </c>
      <c r="G4" s="144"/>
      <c r="H4" s="144"/>
      <c r="I4" s="144"/>
      <c r="J4" s="144"/>
      <c r="K4" s="153"/>
      <c r="L4" s="144"/>
      <c r="M4" s="144"/>
      <c r="N4" s="144"/>
      <c r="O4" s="144"/>
      <c r="P4" s="144"/>
      <c r="Q4" s="144"/>
      <c r="R4" s="13"/>
      <c r="S4" s="19"/>
      <c r="T4" s="172" t="s">
        <v>8</v>
      </c>
      <c r="U4" s="172" t="s">
        <v>7</v>
      </c>
    </row>
    <row r="5" spans="1:21" ht="15" customHeight="1" x14ac:dyDescent="0.3">
      <c r="A5" s="162"/>
      <c r="B5" s="165"/>
      <c r="C5" s="151"/>
      <c r="D5" s="168"/>
      <c r="E5" s="170"/>
      <c r="F5" s="52" t="s">
        <v>3</v>
      </c>
      <c r="G5" s="150" t="s">
        <v>27</v>
      </c>
      <c r="H5" s="132" t="s">
        <v>13</v>
      </c>
      <c r="I5" s="135" t="s">
        <v>14</v>
      </c>
      <c r="J5" s="52" t="s">
        <v>4</v>
      </c>
      <c r="K5" s="88"/>
      <c r="L5" s="138" t="s">
        <v>13</v>
      </c>
      <c r="M5" s="141" t="s">
        <v>14</v>
      </c>
      <c r="N5" s="16" t="s">
        <v>5</v>
      </c>
      <c r="O5" s="144" t="s">
        <v>13</v>
      </c>
      <c r="P5" s="147" t="s">
        <v>14</v>
      </c>
      <c r="Q5" s="16" t="s">
        <v>25</v>
      </c>
      <c r="R5" s="144" t="s">
        <v>13</v>
      </c>
      <c r="S5" s="147" t="s">
        <v>14</v>
      </c>
      <c r="T5" s="173"/>
      <c r="U5" s="173"/>
    </row>
    <row r="6" spans="1:21" x14ac:dyDescent="0.3">
      <c r="A6" s="162"/>
      <c r="B6" s="165"/>
      <c r="C6" s="151"/>
      <c r="D6" s="168"/>
      <c r="E6" s="170"/>
      <c r="F6" s="53"/>
      <c r="G6" s="151"/>
      <c r="H6" s="133"/>
      <c r="I6" s="136"/>
      <c r="J6" s="89"/>
      <c r="K6" s="90"/>
      <c r="L6" s="139"/>
      <c r="M6" s="142"/>
      <c r="N6" s="30"/>
      <c r="O6" s="145"/>
      <c r="P6" s="148"/>
      <c r="Q6" s="30"/>
      <c r="R6" s="145"/>
      <c r="S6" s="148"/>
      <c r="T6" s="173"/>
      <c r="U6" s="173"/>
    </row>
    <row r="7" spans="1:21" x14ac:dyDescent="0.3">
      <c r="A7" s="162"/>
      <c r="B7" s="165"/>
      <c r="C7" s="151"/>
      <c r="D7" s="168"/>
      <c r="E7" s="170"/>
      <c r="F7" s="53"/>
      <c r="G7" s="151"/>
      <c r="H7" s="133"/>
      <c r="I7" s="136"/>
      <c r="J7" s="89"/>
      <c r="K7" s="90"/>
      <c r="L7" s="139"/>
      <c r="M7" s="142"/>
      <c r="N7" s="30"/>
      <c r="O7" s="145"/>
      <c r="P7" s="148"/>
      <c r="Q7" s="30"/>
      <c r="R7" s="145"/>
      <c r="S7" s="148"/>
      <c r="T7" s="173"/>
      <c r="U7" s="173"/>
    </row>
    <row r="8" spans="1:21" ht="37.5" customHeight="1" thickBot="1" x14ac:dyDescent="0.35">
      <c r="A8" s="163"/>
      <c r="B8" s="166"/>
      <c r="C8" s="178"/>
      <c r="D8" s="169"/>
      <c r="E8" s="171"/>
      <c r="F8" s="54">
        <v>1</v>
      </c>
      <c r="G8" s="151"/>
      <c r="H8" s="134"/>
      <c r="I8" s="137"/>
      <c r="J8" s="91">
        <v>2</v>
      </c>
      <c r="K8" s="92"/>
      <c r="L8" s="140"/>
      <c r="M8" s="143"/>
      <c r="N8" s="18">
        <v>3</v>
      </c>
      <c r="O8" s="146"/>
      <c r="P8" s="149"/>
      <c r="Q8" s="18">
        <v>3</v>
      </c>
      <c r="R8" s="146"/>
      <c r="S8" s="149"/>
      <c r="T8" s="173"/>
      <c r="U8" s="173"/>
    </row>
    <row r="9" spans="1:21" ht="41.25" customHeight="1" thickBot="1" x14ac:dyDescent="0.35">
      <c r="A9" s="175" t="s">
        <v>243</v>
      </c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7"/>
      <c r="O9" s="177"/>
      <c r="P9" s="177"/>
      <c r="Q9" s="176"/>
      <c r="R9" s="176"/>
      <c r="S9" s="176"/>
      <c r="T9" s="174"/>
      <c r="U9" s="174"/>
    </row>
    <row r="10" spans="1:21" ht="39.75" customHeight="1" thickBot="1" x14ac:dyDescent="0.35">
      <c r="A10" s="36">
        <v>1</v>
      </c>
      <c r="B10" s="43" t="s">
        <v>28</v>
      </c>
      <c r="C10" s="38">
        <v>1016335</v>
      </c>
      <c r="D10" s="85" t="s">
        <v>324</v>
      </c>
      <c r="E10" s="49">
        <v>1</v>
      </c>
      <c r="F10" s="67" t="s">
        <v>28</v>
      </c>
      <c r="G10" s="68">
        <v>1016335</v>
      </c>
      <c r="H10" s="69">
        <v>5500</v>
      </c>
      <c r="I10" s="70">
        <f>H10/1.22</f>
        <v>4508.1967213114758</v>
      </c>
      <c r="J10" s="67" t="s">
        <v>333</v>
      </c>
      <c r="K10" s="68">
        <v>1016335</v>
      </c>
      <c r="L10" s="69">
        <v>4817</v>
      </c>
      <c r="M10" s="70">
        <f t="shared" ref="M10:M73" si="0">L10/1.22</f>
        <v>3948.3606557377052</v>
      </c>
      <c r="N10" s="22"/>
      <c r="O10" s="25"/>
      <c r="P10" s="15"/>
      <c r="Q10" s="14"/>
      <c r="R10" s="26"/>
      <c r="S10" s="15"/>
      <c r="T10" s="23">
        <f>ROUND(AVERAGEA(H10,L10,O10,R10),2)</f>
        <v>5158.5</v>
      </c>
      <c r="U10" s="24">
        <f>ROUND(T10*E10,2)</f>
        <v>5158.5</v>
      </c>
    </row>
    <row r="11" spans="1:21" ht="39.75" customHeight="1" thickBot="1" x14ac:dyDescent="0.35">
      <c r="A11" s="36">
        <v>2</v>
      </c>
      <c r="B11" s="43" t="s">
        <v>29</v>
      </c>
      <c r="C11" s="38">
        <v>1016336</v>
      </c>
      <c r="D11" s="85" t="s">
        <v>324</v>
      </c>
      <c r="E11" s="50">
        <v>1</v>
      </c>
      <c r="F11" s="75" t="s">
        <v>29</v>
      </c>
      <c r="G11" s="76">
        <v>1016336</v>
      </c>
      <c r="H11" s="77">
        <v>15000</v>
      </c>
      <c r="I11" s="78">
        <f>H11/1.22</f>
        <v>12295.081967213115</v>
      </c>
      <c r="J11" s="67" t="s">
        <v>332</v>
      </c>
      <c r="K11" s="68">
        <v>1016336</v>
      </c>
      <c r="L11" s="69">
        <v>19009</v>
      </c>
      <c r="M11" s="70">
        <f t="shared" si="0"/>
        <v>15581.147540983608</v>
      </c>
      <c r="N11" s="34"/>
      <c r="O11" s="35"/>
      <c r="P11" s="31"/>
      <c r="Q11" s="14"/>
      <c r="R11" s="35"/>
      <c r="S11" s="31"/>
      <c r="T11" s="23"/>
      <c r="U11" s="24"/>
    </row>
    <row r="12" spans="1:21" ht="39.75" customHeight="1" thickBot="1" x14ac:dyDescent="0.35">
      <c r="A12" s="36">
        <v>3</v>
      </c>
      <c r="B12" s="43" t="s">
        <v>30</v>
      </c>
      <c r="C12" s="38">
        <v>1101294</v>
      </c>
      <c r="D12" s="85" t="s">
        <v>324</v>
      </c>
      <c r="E12" s="50">
        <v>1</v>
      </c>
      <c r="F12" s="71" t="s">
        <v>30</v>
      </c>
      <c r="G12" s="72">
        <v>1101294</v>
      </c>
      <c r="H12" s="74">
        <v>295</v>
      </c>
      <c r="I12" s="73">
        <f t="shared" ref="I12:I75" si="1">H12/1.22</f>
        <v>241.80327868852459</v>
      </c>
      <c r="J12" s="97" t="s">
        <v>24</v>
      </c>
      <c r="K12" s="68" t="s">
        <v>24</v>
      </c>
      <c r="L12" s="69" t="s">
        <v>24</v>
      </c>
      <c r="M12" s="70" t="s">
        <v>24</v>
      </c>
      <c r="N12" s="34"/>
      <c r="O12" s="35"/>
      <c r="P12" s="31"/>
      <c r="Q12" s="14"/>
      <c r="R12" s="35"/>
      <c r="S12" s="31"/>
      <c r="T12" s="23"/>
      <c r="U12" s="24"/>
    </row>
    <row r="13" spans="1:21" ht="39.75" customHeight="1" thickBot="1" x14ac:dyDescent="0.35">
      <c r="A13" s="36">
        <v>4</v>
      </c>
      <c r="B13" s="43" t="s">
        <v>31</v>
      </c>
      <c r="C13" s="38">
        <v>1102797</v>
      </c>
      <c r="D13" s="85" t="s">
        <v>324</v>
      </c>
      <c r="E13" s="50">
        <v>1</v>
      </c>
      <c r="F13" s="80" t="s">
        <v>31</v>
      </c>
      <c r="G13" s="81">
        <v>1102797</v>
      </c>
      <c r="H13" s="82">
        <v>97</v>
      </c>
      <c r="I13" s="83">
        <f t="shared" si="1"/>
        <v>79.508196721311478</v>
      </c>
      <c r="J13" s="97" t="s">
        <v>24</v>
      </c>
      <c r="K13" s="68" t="s">
        <v>24</v>
      </c>
      <c r="L13" s="69" t="s">
        <v>24</v>
      </c>
      <c r="M13" s="70" t="s">
        <v>24</v>
      </c>
      <c r="N13" s="34"/>
      <c r="O13" s="35"/>
      <c r="P13" s="31"/>
      <c r="Q13" s="14"/>
      <c r="R13" s="35"/>
      <c r="S13" s="31"/>
      <c r="T13" s="23"/>
      <c r="U13" s="24"/>
    </row>
    <row r="14" spans="1:21" ht="39.75" customHeight="1" thickBot="1" x14ac:dyDescent="0.35">
      <c r="A14" s="36">
        <v>5</v>
      </c>
      <c r="B14" s="43" t="s">
        <v>31</v>
      </c>
      <c r="C14" s="38">
        <v>1102799</v>
      </c>
      <c r="D14" s="85" t="s">
        <v>324</v>
      </c>
      <c r="E14" s="50">
        <v>1</v>
      </c>
      <c r="F14" s="75" t="s">
        <v>31</v>
      </c>
      <c r="G14" s="76">
        <v>1102799</v>
      </c>
      <c r="H14" s="84">
        <v>75</v>
      </c>
      <c r="I14" s="78">
        <f t="shared" si="1"/>
        <v>61.475409836065573</v>
      </c>
      <c r="J14" s="97" t="s">
        <v>24</v>
      </c>
      <c r="K14" s="68" t="s">
        <v>24</v>
      </c>
      <c r="L14" s="69" t="s">
        <v>24</v>
      </c>
      <c r="M14" s="70" t="s">
        <v>24</v>
      </c>
      <c r="N14" s="34"/>
      <c r="O14" s="35"/>
      <c r="P14" s="31"/>
      <c r="Q14" s="14"/>
      <c r="R14" s="35"/>
      <c r="S14" s="31"/>
      <c r="T14" s="23"/>
      <c r="U14" s="24"/>
    </row>
    <row r="15" spans="1:21" ht="39.75" customHeight="1" thickBot="1" x14ac:dyDescent="0.35">
      <c r="A15" s="36">
        <v>6</v>
      </c>
      <c r="B15" s="43" t="s">
        <v>32</v>
      </c>
      <c r="C15" s="38">
        <v>1104935</v>
      </c>
      <c r="D15" s="85" t="s">
        <v>324</v>
      </c>
      <c r="E15" s="50">
        <v>1</v>
      </c>
      <c r="F15" s="75" t="s">
        <v>32</v>
      </c>
      <c r="G15" s="76">
        <v>1104935</v>
      </c>
      <c r="H15" s="77">
        <v>1172</v>
      </c>
      <c r="I15" s="78">
        <f t="shared" si="1"/>
        <v>960.65573770491801</v>
      </c>
      <c r="J15" s="67" t="s">
        <v>32</v>
      </c>
      <c r="K15" s="68">
        <v>1144635</v>
      </c>
      <c r="L15" s="69">
        <v>2018</v>
      </c>
      <c r="M15" s="70">
        <f t="shared" si="0"/>
        <v>1654.0983606557377</v>
      </c>
      <c r="N15" s="34"/>
      <c r="O15" s="35"/>
      <c r="P15" s="31"/>
      <c r="Q15" s="14"/>
      <c r="R15" s="35"/>
      <c r="S15" s="31"/>
      <c r="T15" s="23"/>
      <c r="U15" s="24"/>
    </row>
    <row r="16" spans="1:21" ht="39.75" customHeight="1" thickBot="1" x14ac:dyDescent="0.35">
      <c r="A16" s="36">
        <v>7</v>
      </c>
      <c r="B16" s="43" t="s">
        <v>33</v>
      </c>
      <c r="C16" s="38">
        <v>1107095</v>
      </c>
      <c r="D16" s="85" t="s">
        <v>324</v>
      </c>
      <c r="E16" s="50">
        <v>1</v>
      </c>
      <c r="F16" s="75" t="s">
        <v>33</v>
      </c>
      <c r="G16" s="76">
        <v>1107095</v>
      </c>
      <c r="H16" s="84">
        <v>75</v>
      </c>
      <c r="I16" s="78">
        <f t="shared" si="1"/>
        <v>61.475409836065573</v>
      </c>
      <c r="J16" s="97" t="s">
        <v>24</v>
      </c>
      <c r="K16" s="68" t="s">
        <v>24</v>
      </c>
      <c r="L16" s="69" t="s">
        <v>24</v>
      </c>
      <c r="M16" s="70" t="s">
        <v>24</v>
      </c>
      <c r="N16" s="34"/>
      <c r="O16" s="35"/>
      <c r="P16" s="31"/>
      <c r="Q16" s="14"/>
      <c r="R16" s="35"/>
      <c r="S16" s="31"/>
      <c r="T16" s="23"/>
      <c r="U16" s="24"/>
    </row>
    <row r="17" spans="1:21" ht="39.75" customHeight="1" thickBot="1" x14ac:dyDescent="0.35">
      <c r="A17" s="36">
        <v>8</v>
      </c>
      <c r="B17" s="43" t="s">
        <v>34</v>
      </c>
      <c r="C17" s="38">
        <v>1111191</v>
      </c>
      <c r="D17" s="85" t="s">
        <v>324</v>
      </c>
      <c r="E17" s="50">
        <v>1</v>
      </c>
      <c r="F17" s="75" t="s">
        <v>34</v>
      </c>
      <c r="G17" s="76">
        <v>1111191</v>
      </c>
      <c r="H17" s="84">
        <v>385</v>
      </c>
      <c r="I17" s="78">
        <f t="shared" si="1"/>
        <v>315.57377049180326</v>
      </c>
      <c r="J17" s="97" t="s">
        <v>24</v>
      </c>
      <c r="K17" s="68" t="s">
        <v>24</v>
      </c>
      <c r="L17" s="69" t="s">
        <v>24</v>
      </c>
      <c r="M17" s="70" t="s">
        <v>24</v>
      </c>
      <c r="N17" s="34"/>
      <c r="O17" s="35"/>
      <c r="P17" s="31"/>
      <c r="Q17" s="14"/>
      <c r="R17" s="35"/>
      <c r="S17" s="31"/>
      <c r="T17" s="23"/>
      <c r="U17" s="24"/>
    </row>
    <row r="18" spans="1:21" ht="39.75" customHeight="1" thickBot="1" x14ac:dyDescent="0.35">
      <c r="A18" s="36">
        <v>9</v>
      </c>
      <c r="B18" s="43" t="s">
        <v>35</v>
      </c>
      <c r="C18" s="38">
        <v>1111195</v>
      </c>
      <c r="D18" s="85" t="s">
        <v>324</v>
      </c>
      <c r="E18" s="50">
        <v>1</v>
      </c>
      <c r="F18" s="75" t="s">
        <v>35</v>
      </c>
      <c r="G18" s="76">
        <v>1111195</v>
      </c>
      <c r="H18" s="84">
        <v>623</v>
      </c>
      <c r="I18" s="78">
        <f t="shared" si="1"/>
        <v>510.65573770491807</v>
      </c>
      <c r="J18" s="97" t="s">
        <v>24</v>
      </c>
      <c r="K18" s="68" t="s">
        <v>24</v>
      </c>
      <c r="L18" s="69" t="s">
        <v>24</v>
      </c>
      <c r="M18" s="70" t="s">
        <v>24</v>
      </c>
      <c r="N18" s="34"/>
      <c r="O18" s="35"/>
      <c r="P18" s="31"/>
      <c r="Q18" s="14"/>
      <c r="R18" s="35"/>
      <c r="S18" s="31"/>
      <c r="T18" s="23"/>
      <c r="U18" s="24"/>
    </row>
    <row r="19" spans="1:21" ht="39.75" customHeight="1" thickBot="1" x14ac:dyDescent="0.35">
      <c r="A19" s="36">
        <v>10</v>
      </c>
      <c r="B19" s="43" t="s">
        <v>34</v>
      </c>
      <c r="C19" s="38">
        <v>1111372</v>
      </c>
      <c r="D19" s="85" t="s">
        <v>324</v>
      </c>
      <c r="E19" s="50">
        <v>1</v>
      </c>
      <c r="F19" s="75" t="s">
        <v>34</v>
      </c>
      <c r="G19" s="76">
        <v>1111372</v>
      </c>
      <c r="H19" s="84">
        <v>532.51</v>
      </c>
      <c r="I19" s="78">
        <f t="shared" si="1"/>
        <v>436.48360655737707</v>
      </c>
      <c r="J19" s="97" t="s">
        <v>24</v>
      </c>
      <c r="K19" s="68" t="s">
        <v>24</v>
      </c>
      <c r="L19" s="69" t="s">
        <v>24</v>
      </c>
      <c r="M19" s="70" t="s">
        <v>24</v>
      </c>
      <c r="N19" s="34"/>
      <c r="O19" s="35"/>
      <c r="P19" s="31"/>
      <c r="Q19" s="14"/>
      <c r="R19" s="35"/>
      <c r="S19" s="31"/>
      <c r="T19" s="23"/>
      <c r="U19" s="24"/>
    </row>
    <row r="20" spans="1:21" ht="39.75" customHeight="1" thickBot="1" x14ac:dyDescent="0.35">
      <c r="A20" s="36">
        <v>11</v>
      </c>
      <c r="B20" s="43" t="s">
        <v>35</v>
      </c>
      <c r="C20" s="38">
        <v>1112232</v>
      </c>
      <c r="D20" s="85" t="s">
        <v>324</v>
      </c>
      <c r="E20" s="50">
        <v>1</v>
      </c>
      <c r="F20" s="75" t="s">
        <v>35</v>
      </c>
      <c r="G20" s="76">
        <v>1112232</v>
      </c>
      <c r="H20" s="84">
        <v>118</v>
      </c>
      <c r="I20" s="78">
        <f t="shared" si="1"/>
        <v>96.721311475409834</v>
      </c>
      <c r="J20" s="97" t="s">
        <v>24</v>
      </c>
      <c r="K20" s="68" t="s">
        <v>24</v>
      </c>
      <c r="L20" s="69" t="s">
        <v>24</v>
      </c>
      <c r="M20" s="70" t="s">
        <v>24</v>
      </c>
      <c r="N20" s="34"/>
      <c r="O20" s="35"/>
      <c r="P20" s="31"/>
      <c r="Q20" s="14"/>
      <c r="R20" s="35"/>
      <c r="S20" s="31"/>
      <c r="T20" s="23"/>
      <c r="U20" s="24"/>
    </row>
    <row r="21" spans="1:21" ht="39.75" customHeight="1" thickBot="1" x14ac:dyDescent="0.35">
      <c r="A21" s="36">
        <v>12</v>
      </c>
      <c r="B21" s="43" t="s">
        <v>35</v>
      </c>
      <c r="C21" s="38">
        <v>1112307</v>
      </c>
      <c r="D21" s="85" t="s">
        <v>324</v>
      </c>
      <c r="E21" s="50">
        <v>1</v>
      </c>
      <c r="F21" s="75" t="s">
        <v>35</v>
      </c>
      <c r="G21" s="76">
        <v>1112307</v>
      </c>
      <c r="H21" s="84">
        <v>150</v>
      </c>
      <c r="I21" s="78">
        <f t="shared" si="1"/>
        <v>122.95081967213115</v>
      </c>
      <c r="J21" s="66" t="s">
        <v>24</v>
      </c>
      <c r="K21" s="63" t="s">
        <v>24</v>
      </c>
      <c r="L21" s="64" t="s">
        <v>24</v>
      </c>
      <c r="M21" s="65" t="s">
        <v>24</v>
      </c>
      <c r="N21" s="34"/>
      <c r="O21" s="35"/>
      <c r="P21" s="31"/>
      <c r="Q21" s="14"/>
      <c r="R21" s="35"/>
      <c r="S21" s="31"/>
      <c r="T21" s="23"/>
      <c r="U21" s="24"/>
    </row>
    <row r="22" spans="1:21" ht="39.75" customHeight="1" thickBot="1" x14ac:dyDescent="0.35">
      <c r="A22" s="36">
        <v>13</v>
      </c>
      <c r="B22" s="43" t="s">
        <v>30</v>
      </c>
      <c r="C22" s="38">
        <v>1112824</v>
      </c>
      <c r="D22" s="85" t="s">
        <v>324</v>
      </c>
      <c r="E22" s="50">
        <v>1</v>
      </c>
      <c r="F22" s="75" t="s">
        <v>30</v>
      </c>
      <c r="G22" s="76">
        <v>1112824</v>
      </c>
      <c r="H22" s="84">
        <v>140</v>
      </c>
      <c r="I22" s="78">
        <f t="shared" si="1"/>
        <v>114.75409836065575</v>
      </c>
      <c r="J22" s="38" t="s">
        <v>30</v>
      </c>
      <c r="K22" s="38">
        <v>1112824</v>
      </c>
      <c r="L22" s="38">
        <v>163</v>
      </c>
      <c r="M22" s="79">
        <f t="shared" si="0"/>
        <v>133.60655737704917</v>
      </c>
      <c r="N22" s="34"/>
      <c r="O22" s="35"/>
      <c r="P22" s="31"/>
      <c r="Q22" s="14"/>
      <c r="R22" s="35"/>
      <c r="S22" s="31"/>
      <c r="T22" s="23"/>
      <c r="U22" s="24"/>
    </row>
    <row r="23" spans="1:21" ht="39.75" customHeight="1" thickBot="1" x14ac:dyDescent="0.35">
      <c r="A23" s="36">
        <v>14</v>
      </c>
      <c r="B23" s="43" t="s">
        <v>33</v>
      </c>
      <c r="C23" s="38">
        <v>1118641</v>
      </c>
      <c r="D23" s="85" t="s">
        <v>324</v>
      </c>
      <c r="E23" s="50">
        <v>1</v>
      </c>
      <c r="F23" s="71" t="s">
        <v>33</v>
      </c>
      <c r="G23" s="72">
        <v>1118641</v>
      </c>
      <c r="H23" s="74">
        <v>39.450000000000003</v>
      </c>
      <c r="I23" s="73">
        <f t="shared" si="1"/>
        <v>32.336065573770497</v>
      </c>
      <c r="J23" s="97" t="s">
        <v>24</v>
      </c>
      <c r="K23" s="68" t="s">
        <v>24</v>
      </c>
      <c r="L23" s="69" t="s">
        <v>24</v>
      </c>
      <c r="M23" s="70" t="s">
        <v>24</v>
      </c>
      <c r="N23" s="34"/>
      <c r="O23" s="35"/>
      <c r="P23" s="31"/>
      <c r="Q23" s="14"/>
      <c r="R23" s="35"/>
      <c r="S23" s="31"/>
      <c r="T23" s="23"/>
      <c r="U23" s="24"/>
    </row>
    <row r="24" spans="1:21" ht="39.75" customHeight="1" thickBot="1" x14ac:dyDescent="0.35">
      <c r="A24" s="36">
        <v>15</v>
      </c>
      <c r="B24" s="43" t="s">
        <v>36</v>
      </c>
      <c r="C24" s="38">
        <v>1118647</v>
      </c>
      <c r="D24" s="85" t="s">
        <v>324</v>
      </c>
      <c r="E24" s="50">
        <v>1</v>
      </c>
      <c r="F24" s="71" t="s">
        <v>36</v>
      </c>
      <c r="G24" s="72">
        <v>1118647</v>
      </c>
      <c r="H24" s="74">
        <v>75</v>
      </c>
      <c r="I24" s="73">
        <f t="shared" si="1"/>
        <v>61.475409836065573</v>
      </c>
      <c r="J24" s="38" t="s">
        <v>327</v>
      </c>
      <c r="K24" s="38">
        <v>1118647</v>
      </c>
      <c r="L24" s="38">
        <v>65</v>
      </c>
      <c r="M24" s="73">
        <f t="shared" si="0"/>
        <v>53.278688524590166</v>
      </c>
      <c r="N24" s="34"/>
      <c r="O24" s="35"/>
      <c r="P24" s="31"/>
      <c r="Q24" s="14"/>
      <c r="R24" s="35"/>
      <c r="S24" s="31"/>
      <c r="T24" s="23"/>
      <c r="U24" s="24"/>
    </row>
    <row r="25" spans="1:21" ht="39.75" customHeight="1" thickBot="1" x14ac:dyDescent="0.35">
      <c r="A25" s="36">
        <v>16</v>
      </c>
      <c r="B25" s="43" t="s">
        <v>37</v>
      </c>
      <c r="C25" s="38">
        <v>1118692</v>
      </c>
      <c r="D25" s="85" t="s">
        <v>324</v>
      </c>
      <c r="E25" s="50">
        <v>1</v>
      </c>
      <c r="F25" s="71" t="s">
        <v>37</v>
      </c>
      <c r="G25" s="72">
        <v>1118692</v>
      </c>
      <c r="H25" s="74">
        <v>110</v>
      </c>
      <c r="I25" s="73">
        <f t="shared" si="1"/>
        <v>90.163934426229517</v>
      </c>
      <c r="J25" s="38" t="s">
        <v>327</v>
      </c>
      <c r="K25" s="38">
        <v>1118692</v>
      </c>
      <c r="L25" s="38">
        <v>163</v>
      </c>
      <c r="M25" s="73">
        <f t="shared" si="0"/>
        <v>133.60655737704917</v>
      </c>
      <c r="N25" s="34"/>
      <c r="O25" s="35"/>
      <c r="P25" s="31"/>
      <c r="Q25" s="14"/>
      <c r="R25" s="35"/>
      <c r="S25" s="31"/>
      <c r="T25" s="23"/>
      <c r="U25" s="24"/>
    </row>
    <row r="26" spans="1:21" ht="39.75" customHeight="1" thickBot="1" x14ac:dyDescent="0.35">
      <c r="A26" s="36">
        <v>17</v>
      </c>
      <c r="B26" s="43" t="s">
        <v>36</v>
      </c>
      <c r="C26" s="38">
        <v>1118760</v>
      </c>
      <c r="D26" s="85" t="s">
        <v>324</v>
      </c>
      <c r="E26" s="50">
        <v>1</v>
      </c>
      <c r="F26" s="71" t="s">
        <v>36</v>
      </c>
      <c r="G26" s="72">
        <v>1118760</v>
      </c>
      <c r="H26" s="74">
        <v>259.2</v>
      </c>
      <c r="I26" s="73">
        <f t="shared" si="1"/>
        <v>212.45901639344262</v>
      </c>
      <c r="J26" s="38" t="s">
        <v>327</v>
      </c>
      <c r="K26" s="38">
        <v>1118760</v>
      </c>
      <c r="L26" s="38">
        <v>130</v>
      </c>
      <c r="M26" s="73">
        <f t="shared" si="0"/>
        <v>106.55737704918033</v>
      </c>
      <c r="N26" s="34"/>
      <c r="O26" s="35"/>
      <c r="P26" s="31"/>
      <c r="Q26" s="14"/>
      <c r="R26" s="35"/>
      <c r="S26" s="31"/>
      <c r="T26" s="23"/>
      <c r="U26" s="24"/>
    </row>
    <row r="27" spans="1:21" ht="39.75" customHeight="1" thickBot="1" x14ac:dyDescent="0.35">
      <c r="A27" s="36">
        <v>18</v>
      </c>
      <c r="B27" s="43" t="s">
        <v>38</v>
      </c>
      <c r="C27" s="38">
        <v>1119237</v>
      </c>
      <c r="D27" s="85" t="s">
        <v>324</v>
      </c>
      <c r="E27" s="50">
        <v>1</v>
      </c>
      <c r="F27" s="71" t="s">
        <v>38</v>
      </c>
      <c r="G27" s="72">
        <v>1119237</v>
      </c>
      <c r="H27" s="74">
        <v>630.32000000000005</v>
      </c>
      <c r="I27" s="73">
        <f t="shared" si="1"/>
        <v>516.65573770491812</v>
      </c>
      <c r="J27" s="32" t="s">
        <v>24</v>
      </c>
      <c r="K27" s="14"/>
      <c r="L27" s="33"/>
      <c r="M27" s="73">
        <f t="shared" si="0"/>
        <v>0</v>
      </c>
      <c r="N27" s="34"/>
      <c r="O27" s="35"/>
      <c r="P27" s="31"/>
      <c r="Q27" s="14"/>
      <c r="R27" s="35"/>
      <c r="S27" s="31"/>
      <c r="T27" s="23"/>
      <c r="U27" s="24"/>
    </row>
    <row r="28" spans="1:21" ht="39.75" customHeight="1" thickBot="1" x14ac:dyDescent="0.35">
      <c r="A28" s="36">
        <v>19</v>
      </c>
      <c r="B28" s="43" t="s">
        <v>35</v>
      </c>
      <c r="C28" s="38">
        <v>1137391</v>
      </c>
      <c r="D28" s="85" t="s">
        <v>324</v>
      </c>
      <c r="E28" s="50">
        <v>1</v>
      </c>
      <c r="F28" s="71" t="s">
        <v>35</v>
      </c>
      <c r="G28" s="72">
        <v>1137391</v>
      </c>
      <c r="H28" s="74">
        <v>1282</v>
      </c>
      <c r="I28" s="73">
        <f t="shared" si="1"/>
        <v>1050.8196721311476</v>
      </c>
      <c r="J28" s="32" t="s">
        <v>24</v>
      </c>
      <c r="K28" s="14"/>
      <c r="L28" s="33"/>
      <c r="M28" s="73">
        <f t="shared" si="0"/>
        <v>0</v>
      </c>
      <c r="N28" s="34"/>
      <c r="O28" s="35"/>
      <c r="P28" s="31"/>
      <c r="Q28" s="14"/>
      <c r="R28" s="35"/>
      <c r="S28" s="31"/>
      <c r="T28" s="23"/>
      <c r="U28" s="24"/>
    </row>
    <row r="29" spans="1:21" ht="39.75" customHeight="1" thickBot="1" x14ac:dyDescent="0.35">
      <c r="A29" s="36">
        <v>20</v>
      </c>
      <c r="B29" s="43" t="s">
        <v>35</v>
      </c>
      <c r="C29" s="38">
        <v>1137624</v>
      </c>
      <c r="D29" s="85" t="s">
        <v>324</v>
      </c>
      <c r="E29" s="50">
        <v>1</v>
      </c>
      <c r="F29" s="71" t="s">
        <v>35</v>
      </c>
      <c r="G29" s="72">
        <v>1137624</v>
      </c>
      <c r="H29" s="74">
        <v>240</v>
      </c>
      <c r="I29" s="73">
        <f t="shared" si="1"/>
        <v>196.72131147540983</v>
      </c>
      <c r="J29" s="32" t="s">
        <v>24</v>
      </c>
      <c r="K29" s="14"/>
      <c r="L29" s="33"/>
      <c r="M29" s="73">
        <f t="shared" si="0"/>
        <v>0</v>
      </c>
      <c r="N29" s="34"/>
      <c r="O29" s="35"/>
      <c r="P29" s="31"/>
      <c r="Q29" s="14"/>
      <c r="R29" s="35"/>
      <c r="S29" s="31"/>
      <c r="T29" s="23"/>
      <c r="U29" s="24"/>
    </row>
    <row r="30" spans="1:21" ht="39.75" customHeight="1" thickBot="1" x14ac:dyDescent="0.35">
      <c r="A30" s="36">
        <v>21</v>
      </c>
      <c r="B30" s="43" t="s">
        <v>39</v>
      </c>
      <c r="C30" s="38">
        <v>1139002</v>
      </c>
      <c r="D30" s="85" t="s">
        <v>324</v>
      </c>
      <c r="E30" s="50">
        <v>1</v>
      </c>
      <c r="F30" s="71" t="s">
        <v>39</v>
      </c>
      <c r="G30" s="72">
        <v>1139002</v>
      </c>
      <c r="H30" s="74">
        <v>5965.17</v>
      </c>
      <c r="I30" s="73">
        <f t="shared" si="1"/>
        <v>4889.4836065573772</v>
      </c>
      <c r="J30" s="32" t="s">
        <v>24</v>
      </c>
      <c r="K30" s="14"/>
      <c r="L30" s="33"/>
      <c r="M30" s="73">
        <f t="shared" si="0"/>
        <v>0</v>
      </c>
      <c r="N30" s="34"/>
      <c r="O30" s="35"/>
      <c r="P30" s="31"/>
      <c r="Q30" s="14"/>
      <c r="R30" s="35"/>
      <c r="S30" s="31"/>
      <c r="T30" s="23"/>
      <c r="U30" s="24"/>
    </row>
    <row r="31" spans="1:21" ht="39.75" customHeight="1" thickBot="1" x14ac:dyDescent="0.35">
      <c r="A31" s="36">
        <v>22</v>
      </c>
      <c r="B31" s="43" t="s">
        <v>33</v>
      </c>
      <c r="C31" s="38">
        <v>1140501</v>
      </c>
      <c r="D31" s="85" t="s">
        <v>324</v>
      </c>
      <c r="E31" s="50">
        <v>1</v>
      </c>
      <c r="F31" s="71" t="s">
        <v>33</v>
      </c>
      <c r="G31" s="72">
        <v>1140501</v>
      </c>
      <c r="H31" s="74">
        <v>130</v>
      </c>
      <c r="I31" s="73">
        <f t="shared" si="1"/>
        <v>106.55737704918033</v>
      </c>
      <c r="J31" s="32" t="s">
        <v>342</v>
      </c>
      <c r="K31" s="38">
        <v>3369305</v>
      </c>
      <c r="L31" s="93">
        <v>1465</v>
      </c>
      <c r="M31" s="73">
        <f t="shared" si="0"/>
        <v>1200.8196721311476</v>
      </c>
      <c r="N31" s="34"/>
      <c r="O31" s="35"/>
      <c r="P31" s="31"/>
      <c r="Q31" s="14"/>
      <c r="R31" s="35"/>
      <c r="S31" s="31"/>
      <c r="T31" s="23"/>
      <c r="U31" s="24"/>
    </row>
    <row r="32" spans="1:21" ht="39.75" customHeight="1" thickBot="1" x14ac:dyDescent="0.35">
      <c r="A32" s="36">
        <v>23</v>
      </c>
      <c r="B32" s="43" t="s">
        <v>40</v>
      </c>
      <c r="C32" s="38">
        <v>1143285</v>
      </c>
      <c r="D32" s="85" t="s">
        <v>324</v>
      </c>
      <c r="E32" s="50">
        <v>1</v>
      </c>
      <c r="F32" s="71" t="s">
        <v>40</v>
      </c>
      <c r="G32" s="72">
        <v>1143285</v>
      </c>
      <c r="H32" s="74">
        <v>824</v>
      </c>
      <c r="I32" s="73">
        <f t="shared" si="1"/>
        <v>675.40983606557381</v>
      </c>
      <c r="J32" s="38" t="s">
        <v>330</v>
      </c>
      <c r="K32" s="38">
        <v>1143285</v>
      </c>
      <c r="L32" s="93">
        <v>1107</v>
      </c>
      <c r="M32" s="73">
        <f t="shared" si="0"/>
        <v>907.37704918032784</v>
      </c>
      <c r="N32" s="34"/>
      <c r="O32" s="35"/>
      <c r="P32" s="31"/>
      <c r="Q32" s="14"/>
      <c r="R32" s="35"/>
      <c r="S32" s="31"/>
      <c r="T32" s="23"/>
      <c r="U32" s="24"/>
    </row>
    <row r="33" spans="1:21" ht="39.75" customHeight="1" thickBot="1" x14ac:dyDescent="0.35">
      <c r="A33" s="36">
        <v>24</v>
      </c>
      <c r="B33" s="43" t="s">
        <v>35</v>
      </c>
      <c r="C33" s="38">
        <v>1143946</v>
      </c>
      <c r="D33" s="85" t="s">
        <v>324</v>
      </c>
      <c r="E33" s="50">
        <v>1</v>
      </c>
      <c r="F33" s="71" t="s">
        <v>35</v>
      </c>
      <c r="G33" s="72">
        <v>1143946</v>
      </c>
      <c r="H33" s="74">
        <v>673.79</v>
      </c>
      <c r="I33" s="73">
        <f t="shared" si="1"/>
        <v>552.28688524590166</v>
      </c>
      <c r="J33" s="32" t="s">
        <v>24</v>
      </c>
      <c r="K33" s="14"/>
      <c r="L33" s="33"/>
      <c r="M33" s="73">
        <f t="shared" si="0"/>
        <v>0</v>
      </c>
      <c r="N33" s="34"/>
      <c r="O33" s="35"/>
      <c r="P33" s="31"/>
      <c r="Q33" s="14"/>
      <c r="R33" s="35"/>
      <c r="S33" s="31"/>
      <c r="T33" s="23"/>
      <c r="U33" s="24"/>
    </row>
    <row r="34" spans="1:21" ht="39.75" customHeight="1" thickBot="1" x14ac:dyDescent="0.35">
      <c r="A34" s="36">
        <v>25</v>
      </c>
      <c r="B34" s="43" t="s">
        <v>35</v>
      </c>
      <c r="C34" s="38">
        <v>1144176</v>
      </c>
      <c r="D34" s="85" t="s">
        <v>324</v>
      </c>
      <c r="E34" s="50">
        <v>1</v>
      </c>
      <c r="F34" s="71" t="s">
        <v>35</v>
      </c>
      <c r="G34" s="72">
        <v>1144176</v>
      </c>
      <c r="H34" s="74">
        <v>203.22</v>
      </c>
      <c r="I34" s="73">
        <f t="shared" si="1"/>
        <v>166.57377049180329</v>
      </c>
      <c r="J34" s="32" t="s">
        <v>24</v>
      </c>
      <c r="K34" s="14"/>
      <c r="L34" s="33"/>
      <c r="M34" s="73">
        <f t="shared" si="0"/>
        <v>0</v>
      </c>
      <c r="N34" s="34"/>
      <c r="O34" s="35"/>
      <c r="P34" s="31"/>
      <c r="Q34" s="14"/>
      <c r="R34" s="35"/>
      <c r="S34" s="31"/>
      <c r="T34" s="23"/>
      <c r="U34" s="24"/>
    </row>
    <row r="35" spans="1:21" ht="39.75" customHeight="1" thickBot="1" x14ac:dyDescent="0.35">
      <c r="A35" s="36">
        <v>26</v>
      </c>
      <c r="B35" s="43" t="s">
        <v>33</v>
      </c>
      <c r="C35" s="38">
        <v>1144444</v>
      </c>
      <c r="D35" s="85" t="s">
        <v>324</v>
      </c>
      <c r="E35" s="50">
        <v>1</v>
      </c>
      <c r="F35" s="71" t="s">
        <v>33</v>
      </c>
      <c r="G35" s="72">
        <v>1144444</v>
      </c>
      <c r="H35" s="74">
        <v>140</v>
      </c>
      <c r="I35" s="73">
        <f t="shared" si="1"/>
        <v>114.75409836065575</v>
      </c>
      <c r="J35" s="32" t="s">
        <v>24</v>
      </c>
      <c r="K35" s="14"/>
      <c r="L35" s="33"/>
      <c r="M35" s="73">
        <f t="shared" si="0"/>
        <v>0</v>
      </c>
      <c r="N35" s="34"/>
      <c r="O35" s="35"/>
      <c r="P35" s="31"/>
      <c r="Q35" s="14"/>
      <c r="R35" s="35"/>
      <c r="S35" s="31"/>
      <c r="T35" s="23"/>
      <c r="U35" s="24"/>
    </row>
    <row r="36" spans="1:21" ht="39.75" customHeight="1" thickBot="1" x14ac:dyDescent="0.35">
      <c r="A36" s="36">
        <v>27</v>
      </c>
      <c r="B36" s="43" t="s">
        <v>40</v>
      </c>
      <c r="C36" s="38">
        <v>1144525</v>
      </c>
      <c r="D36" s="85" t="s">
        <v>324</v>
      </c>
      <c r="E36" s="50">
        <v>1</v>
      </c>
      <c r="F36" s="71" t="s">
        <v>40</v>
      </c>
      <c r="G36" s="72">
        <v>1144525</v>
      </c>
      <c r="H36" s="74">
        <v>239.09</v>
      </c>
      <c r="I36" s="73">
        <f t="shared" si="1"/>
        <v>195.97540983606558</v>
      </c>
      <c r="J36" s="38" t="s">
        <v>40</v>
      </c>
      <c r="K36" s="38">
        <v>1144525</v>
      </c>
      <c r="L36" s="38">
        <v>293</v>
      </c>
      <c r="M36" s="73">
        <f t="shared" si="0"/>
        <v>240.1639344262295</v>
      </c>
      <c r="N36" s="34"/>
      <c r="O36" s="35"/>
      <c r="P36" s="31"/>
      <c r="Q36" s="14"/>
      <c r="R36" s="35"/>
      <c r="S36" s="31"/>
      <c r="T36" s="23"/>
      <c r="U36" s="24"/>
    </row>
    <row r="37" spans="1:21" ht="39.75" customHeight="1" thickBot="1" x14ac:dyDescent="0.35">
      <c r="A37" s="36">
        <v>28</v>
      </c>
      <c r="B37" s="43" t="s">
        <v>35</v>
      </c>
      <c r="C37" s="38">
        <v>1144625</v>
      </c>
      <c r="D37" s="85" t="s">
        <v>324</v>
      </c>
      <c r="E37" s="50">
        <v>1</v>
      </c>
      <c r="F37" s="71" t="s">
        <v>35</v>
      </c>
      <c r="G37" s="72">
        <v>1144625</v>
      </c>
      <c r="H37" s="74">
        <v>140</v>
      </c>
      <c r="I37" s="73">
        <f t="shared" si="1"/>
        <v>114.75409836065575</v>
      </c>
      <c r="J37" s="32" t="s">
        <v>24</v>
      </c>
      <c r="K37" s="14"/>
      <c r="L37" s="33"/>
      <c r="M37" s="73">
        <f t="shared" si="0"/>
        <v>0</v>
      </c>
      <c r="N37" s="34"/>
      <c r="O37" s="35"/>
      <c r="P37" s="31"/>
      <c r="Q37" s="14"/>
      <c r="R37" s="35"/>
      <c r="S37" s="31"/>
      <c r="T37" s="23"/>
      <c r="U37" s="24"/>
    </row>
    <row r="38" spans="1:21" ht="39.75" customHeight="1" thickBot="1" x14ac:dyDescent="0.35">
      <c r="A38" s="36">
        <v>29</v>
      </c>
      <c r="B38" s="43" t="s">
        <v>30</v>
      </c>
      <c r="C38" s="38">
        <v>1144673</v>
      </c>
      <c r="D38" s="85" t="s">
        <v>324</v>
      </c>
      <c r="E38" s="50">
        <v>1</v>
      </c>
      <c r="F38" s="71" t="s">
        <v>30</v>
      </c>
      <c r="G38" s="72">
        <v>1144673</v>
      </c>
      <c r="H38" s="74">
        <v>537.94000000000005</v>
      </c>
      <c r="I38" s="73">
        <f t="shared" si="1"/>
        <v>440.93442622950823</v>
      </c>
      <c r="J38" s="38" t="s">
        <v>331</v>
      </c>
      <c r="K38" s="38">
        <v>1144673</v>
      </c>
      <c r="L38" s="38">
        <v>716</v>
      </c>
      <c r="M38" s="73">
        <f t="shared" si="0"/>
        <v>586.88524590163934</v>
      </c>
      <c r="N38" s="34"/>
      <c r="O38" s="35"/>
      <c r="P38" s="31"/>
      <c r="Q38" s="14"/>
      <c r="R38" s="35"/>
      <c r="S38" s="31"/>
      <c r="T38" s="23"/>
      <c r="U38" s="24"/>
    </row>
    <row r="39" spans="1:21" ht="39.75" customHeight="1" thickBot="1" x14ac:dyDescent="0.35">
      <c r="A39" s="36">
        <v>30</v>
      </c>
      <c r="B39" s="43" t="s">
        <v>41</v>
      </c>
      <c r="C39" s="38">
        <v>1148032</v>
      </c>
      <c r="D39" s="85" t="s">
        <v>324</v>
      </c>
      <c r="E39" s="50">
        <v>1</v>
      </c>
      <c r="F39" s="71" t="s">
        <v>41</v>
      </c>
      <c r="G39" s="72">
        <v>1148032</v>
      </c>
      <c r="H39" s="74">
        <v>900</v>
      </c>
      <c r="I39" s="73">
        <f t="shared" si="1"/>
        <v>737.70491803278685</v>
      </c>
      <c r="J39" s="32" t="s">
        <v>24</v>
      </c>
      <c r="K39" s="14"/>
      <c r="L39" s="33"/>
      <c r="M39" s="73">
        <f t="shared" si="0"/>
        <v>0</v>
      </c>
      <c r="N39" s="34"/>
      <c r="O39" s="35"/>
      <c r="P39" s="31"/>
      <c r="Q39" s="14"/>
      <c r="R39" s="35"/>
      <c r="S39" s="31"/>
      <c r="T39" s="23"/>
      <c r="U39" s="24"/>
    </row>
    <row r="40" spans="1:21" ht="39.75" customHeight="1" thickBot="1" x14ac:dyDescent="0.35">
      <c r="A40" s="36">
        <v>31</v>
      </c>
      <c r="B40" s="43" t="s">
        <v>30</v>
      </c>
      <c r="C40" s="38">
        <v>1148122</v>
      </c>
      <c r="D40" s="85" t="s">
        <v>324</v>
      </c>
      <c r="E40" s="50">
        <v>1</v>
      </c>
      <c r="F40" s="71" t="s">
        <v>30</v>
      </c>
      <c r="G40" s="72">
        <v>1148122</v>
      </c>
      <c r="H40" s="74">
        <v>75</v>
      </c>
      <c r="I40" s="73">
        <f t="shared" si="1"/>
        <v>61.475409836065573</v>
      </c>
      <c r="J40" s="32" t="s">
        <v>24</v>
      </c>
      <c r="K40" s="14"/>
      <c r="L40" s="33"/>
      <c r="M40" s="73">
        <f t="shared" si="0"/>
        <v>0</v>
      </c>
      <c r="N40" s="34"/>
      <c r="O40" s="35"/>
      <c r="P40" s="31"/>
      <c r="Q40" s="14"/>
      <c r="R40" s="35"/>
      <c r="S40" s="31"/>
      <c r="T40" s="23"/>
      <c r="U40" s="24"/>
    </row>
    <row r="41" spans="1:21" ht="39.75" customHeight="1" thickBot="1" x14ac:dyDescent="0.35">
      <c r="A41" s="36">
        <v>32</v>
      </c>
      <c r="B41" s="43" t="s">
        <v>33</v>
      </c>
      <c r="C41" s="38">
        <v>1148124</v>
      </c>
      <c r="D41" s="85" t="s">
        <v>324</v>
      </c>
      <c r="E41" s="50">
        <v>1</v>
      </c>
      <c r="F41" s="71" t="s">
        <v>33</v>
      </c>
      <c r="G41" s="72">
        <v>1148124</v>
      </c>
      <c r="H41" s="74">
        <v>140</v>
      </c>
      <c r="I41" s="73">
        <f t="shared" si="1"/>
        <v>114.75409836065575</v>
      </c>
      <c r="J41" s="32" t="s">
        <v>24</v>
      </c>
      <c r="K41" s="14"/>
      <c r="L41" s="33"/>
      <c r="M41" s="73">
        <f t="shared" si="0"/>
        <v>0</v>
      </c>
      <c r="N41" s="34"/>
      <c r="O41" s="35"/>
      <c r="P41" s="31"/>
      <c r="Q41" s="14"/>
      <c r="R41" s="35"/>
      <c r="S41" s="31"/>
      <c r="T41" s="23"/>
      <c r="U41" s="24"/>
    </row>
    <row r="42" spans="1:21" ht="39.75" customHeight="1" thickBot="1" x14ac:dyDescent="0.35">
      <c r="A42" s="36">
        <v>33</v>
      </c>
      <c r="B42" s="43" t="s">
        <v>34</v>
      </c>
      <c r="C42" s="38">
        <v>1148130</v>
      </c>
      <c r="D42" s="85" t="s">
        <v>324</v>
      </c>
      <c r="E42" s="50">
        <v>1</v>
      </c>
      <c r="F42" s="71" t="s">
        <v>34</v>
      </c>
      <c r="G42" s="72">
        <v>1148130</v>
      </c>
      <c r="H42" s="74">
        <v>625</v>
      </c>
      <c r="I42" s="73">
        <f t="shared" si="1"/>
        <v>512.29508196721315</v>
      </c>
      <c r="J42" s="32" t="s">
        <v>24</v>
      </c>
      <c r="K42" s="14"/>
      <c r="L42" s="33"/>
      <c r="M42" s="73">
        <f t="shared" si="0"/>
        <v>0</v>
      </c>
      <c r="N42" s="34"/>
      <c r="O42" s="35"/>
      <c r="P42" s="31"/>
      <c r="Q42" s="14"/>
      <c r="R42" s="35"/>
      <c r="S42" s="31"/>
      <c r="T42" s="23"/>
      <c r="U42" s="24"/>
    </row>
    <row r="43" spans="1:21" ht="39.75" customHeight="1" thickBot="1" x14ac:dyDescent="0.35">
      <c r="A43" s="36">
        <v>34</v>
      </c>
      <c r="B43" s="43" t="s">
        <v>34</v>
      </c>
      <c r="C43" s="38">
        <v>1148198</v>
      </c>
      <c r="D43" s="85" t="s">
        <v>324</v>
      </c>
      <c r="E43" s="50">
        <v>1</v>
      </c>
      <c r="F43" s="71" t="s">
        <v>34</v>
      </c>
      <c r="G43" s="72">
        <v>1148198</v>
      </c>
      <c r="H43" s="74">
        <v>140</v>
      </c>
      <c r="I43" s="73">
        <f t="shared" si="1"/>
        <v>114.75409836065575</v>
      </c>
      <c r="J43" s="32" t="s">
        <v>24</v>
      </c>
      <c r="K43" s="14"/>
      <c r="L43" s="33"/>
      <c r="M43" s="73">
        <f t="shared" si="0"/>
        <v>0</v>
      </c>
      <c r="N43" s="34"/>
      <c r="O43" s="35"/>
      <c r="P43" s="31"/>
      <c r="Q43" s="14"/>
      <c r="R43" s="35"/>
      <c r="S43" s="31"/>
      <c r="T43" s="23"/>
      <c r="U43" s="24"/>
    </row>
    <row r="44" spans="1:21" ht="39.75" customHeight="1" thickBot="1" x14ac:dyDescent="0.35">
      <c r="A44" s="36">
        <v>35</v>
      </c>
      <c r="B44" s="43" t="s">
        <v>35</v>
      </c>
      <c r="C44" s="38">
        <v>1148203</v>
      </c>
      <c r="D44" s="85" t="s">
        <v>324</v>
      </c>
      <c r="E44" s="50">
        <v>1</v>
      </c>
      <c r="F44" s="71" t="s">
        <v>35</v>
      </c>
      <c r="G44" s="72">
        <v>1148203</v>
      </c>
      <c r="H44" s="74">
        <v>120</v>
      </c>
      <c r="I44" s="73">
        <f t="shared" si="1"/>
        <v>98.360655737704917</v>
      </c>
      <c r="J44" s="32" t="s">
        <v>24</v>
      </c>
      <c r="K44" s="14"/>
      <c r="L44" s="33"/>
      <c r="M44" s="73">
        <f t="shared" si="0"/>
        <v>0</v>
      </c>
      <c r="N44" s="34"/>
      <c r="O44" s="35"/>
      <c r="P44" s="31"/>
      <c r="Q44" s="14"/>
      <c r="R44" s="35"/>
      <c r="S44" s="31"/>
      <c r="T44" s="23"/>
      <c r="U44" s="24"/>
    </row>
    <row r="45" spans="1:21" ht="39.75" customHeight="1" thickBot="1" x14ac:dyDescent="0.35">
      <c r="A45" s="36">
        <v>36</v>
      </c>
      <c r="B45" s="43" t="s">
        <v>35</v>
      </c>
      <c r="C45" s="38">
        <v>1148218</v>
      </c>
      <c r="D45" s="85" t="s">
        <v>324</v>
      </c>
      <c r="E45" s="50">
        <v>1</v>
      </c>
      <c r="F45" s="71" t="s">
        <v>35</v>
      </c>
      <c r="G45" s="72">
        <v>1148218</v>
      </c>
      <c r="H45" s="74">
        <v>120</v>
      </c>
      <c r="I45" s="73">
        <f t="shared" si="1"/>
        <v>98.360655737704917</v>
      </c>
      <c r="J45" s="32" t="s">
        <v>24</v>
      </c>
      <c r="K45" s="14"/>
      <c r="L45" s="33"/>
      <c r="M45" s="73">
        <f t="shared" si="0"/>
        <v>0</v>
      </c>
      <c r="N45" s="34"/>
      <c r="O45" s="35"/>
      <c r="P45" s="31"/>
      <c r="Q45" s="14"/>
      <c r="R45" s="35"/>
      <c r="S45" s="31"/>
      <c r="T45" s="23"/>
      <c r="U45" s="24"/>
    </row>
    <row r="46" spans="1:21" ht="39.75" customHeight="1" thickBot="1" x14ac:dyDescent="0.35">
      <c r="A46" s="36">
        <v>37</v>
      </c>
      <c r="B46" s="43" t="s">
        <v>35</v>
      </c>
      <c r="C46" s="38">
        <v>1148220</v>
      </c>
      <c r="D46" s="85" t="s">
        <v>324</v>
      </c>
      <c r="E46" s="50">
        <v>1</v>
      </c>
      <c r="F46" s="71" t="s">
        <v>35</v>
      </c>
      <c r="G46" s="72">
        <v>1148220</v>
      </c>
      <c r="H46" s="74">
        <v>280</v>
      </c>
      <c r="I46" s="73">
        <f t="shared" si="1"/>
        <v>229.50819672131149</v>
      </c>
      <c r="J46" s="32" t="s">
        <v>24</v>
      </c>
      <c r="K46" s="14"/>
      <c r="L46" s="33"/>
      <c r="M46" s="73">
        <f t="shared" si="0"/>
        <v>0</v>
      </c>
      <c r="N46" s="34"/>
      <c r="O46" s="35"/>
      <c r="P46" s="31"/>
      <c r="Q46" s="14"/>
      <c r="R46" s="35"/>
      <c r="S46" s="31"/>
      <c r="T46" s="23"/>
      <c r="U46" s="24"/>
    </row>
    <row r="47" spans="1:21" ht="39.75" customHeight="1" thickBot="1" x14ac:dyDescent="0.35">
      <c r="A47" s="36">
        <v>38</v>
      </c>
      <c r="B47" s="43" t="s">
        <v>34</v>
      </c>
      <c r="C47" s="38">
        <v>1148314</v>
      </c>
      <c r="D47" s="85" t="s">
        <v>324</v>
      </c>
      <c r="E47" s="50">
        <v>1</v>
      </c>
      <c r="F47" s="71" t="s">
        <v>34</v>
      </c>
      <c r="G47" s="72">
        <v>1148314</v>
      </c>
      <c r="H47" s="74">
        <v>695</v>
      </c>
      <c r="I47" s="73">
        <f t="shared" si="1"/>
        <v>569.67213114754099</v>
      </c>
      <c r="J47" s="32" t="s">
        <v>24</v>
      </c>
      <c r="K47" s="14"/>
      <c r="L47" s="33"/>
      <c r="M47" s="73">
        <f t="shared" si="0"/>
        <v>0</v>
      </c>
      <c r="N47" s="34"/>
      <c r="O47" s="35"/>
      <c r="P47" s="31"/>
      <c r="Q47" s="14"/>
      <c r="R47" s="35"/>
      <c r="S47" s="31"/>
      <c r="T47" s="23"/>
      <c r="U47" s="24"/>
    </row>
    <row r="48" spans="1:21" ht="39.75" customHeight="1" thickBot="1" x14ac:dyDescent="0.35">
      <c r="A48" s="36">
        <v>39</v>
      </c>
      <c r="B48" s="43" t="s">
        <v>34</v>
      </c>
      <c r="C48" s="38">
        <v>1148318</v>
      </c>
      <c r="D48" s="85" t="s">
        <v>324</v>
      </c>
      <c r="E48" s="50">
        <v>1</v>
      </c>
      <c r="F48" s="71" t="s">
        <v>34</v>
      </c>
      <c r="G48" s="72">
        <v>1148318</v>
      </c>
      <c r="H48" s="74">
        <v>891</v>
      </c>
      <c r="I48" s="73">
        <f t="shared" si="1"/>
        <v>730.32786885245901</v>
      </c>
      <c r="J48" s="32" t="s">
        <v>24</v>
      </c>
      <c r="K48" s="14"/>
      <c r="L48" s="33"/>
      <c r="M48" s="73">
        <f t="shared" si="0"/>
        <v>0</v>
      </c>
      <c r="N48" s="34"/>
      <c r="O48" s="35"/>
      <c r="P48" s="31"/>
      <c r="Q48" s="14"/>
      <c r="R48" s="35"/>
      <c r="S48" s="31"/>
      <c r="T48" s="23"/>
      <c r="U48" s="24"/>
    </row>
    <row r="49" spans="1:21" ht="39.75" customHeight="1" thickBot="1" x14ac:dyDescent="0.35">
      <c r="A49" s="36">
        <v>40</v>
      </c>
      <c r="B49" s="43" t="s">
        <v>30</v>
      </c>
      <c r="C49" s="38">
        <v>1148420</v>
      </c>
      <c r="D49" s="85" t="s">
        <v>324</v>
      </c>
      <c r="E49" s="50">
        <v>1</v>
      </c>
      <c r="F49" s="71" t="s">
        <v>30</v>
      </c>
      <c r="G49" s="72">
        <v>1148420</v>
      </c>
      <c r="H49" s="74">
        <v>339</v>
      </c>
      <c r="I49" s="73">
        <f t="shared" si="1"/>
        <v>277.86885245901641</v>
      </c>
      <c r="J49" s="32" t="s">
        <v>24</v>
      </c>
      <c r="K49" s="14"/>
      <c r="L49" s="33"/>
      <c r="M49" s="73">
        <f t="shared" si="0"/>
        <v>0</v>
      </c>
      <c r="N49" s="34"/>
      <c r="O49" s="35"/>
      <c r="P49" s="31"/>
      <c r="Q49" s="14"/>
      <c r="R49" s="35"/>
      <c r="S49" s="31"/>
      <c r="T49" s="23"/>
      <c r="U49" s="24"/>
    </row>
    <row r="50" spans="1:21" ht="39.75" customHeight="1" thickBot="1" x14ac:dyDescent="0.35">
      <c r="A50" s="36">
        <v>41</v>
      </c>
      <c r="B50" s="43" t="s">
        <v>42</v>
      </c>
      <c r="C50" s="38">
        <v>1148444</v>
      </c>
      <c r="D50" s="85" t="s">
        <v>324</v>
      </c>
      <c r="E50" s="50">
        <v>1</v>
      </c>
      <c r="F50" s="71" t="s">
        <v>42</v>
      </c>
      <c r="G50" s="72">
        <v>1148444</v>
      </c>
      <c r="H50" s="74">
        <v>1190</v>
      </c>
      <c r="I50" s="73">
        <f t="shared" si="1"/>
        <v>975.40983606557381</v>
      </c>
      <c r="J50" s="32" t="s">
        <v>24</v>
      </c>
      <c r="K50" s="14"/>
      <c r="L50" s="33"/>
      <c r="M50" s="73">
        <f t="shared" si="0"/>
        <v>0</v>
      </c>
      <c r="N50" s="34"/>
      <c r="O50" s="35"/>
      <c r="P50" s="31"/>
      <c r="Q50" s="14"/>
      <c r="R50" s="35"/>
      <c r="S50" s="31"/>
      <c r="T50" s="23"/>
      <c r="U50" s="24"/>
    </row>
    <row r="51" spans="1:21" ht="39.75" customHeight="1" thickBot="1" x14ac:dyDescent="0.35">
      <c r="A51" s="36">
        <v>42</v>
      </c>
      <c r="B51" s="43" t="s">
        <v>43</v>
      </c>
      <c r="C51" s="38">
        <v>1148836</v>
      </c>
      <c r="D51" s="85" t="s">
        <v>324</v>
      </c>
      <c r="E51" s="50">
        <v>1</v>
      </c>
      <c r="F51" s="71" t="s">
        <v>43</v>
      </c>
      <c r="G51" s="72">
        <v>1148836</v>
      </c>
      <c r="H51" s="74">
        <v>186.17</v>
      </c>
      <c r="I51" s="73">
        <f t="shared" si="1"/>
        <v>152.59836065573771</v>
      </c>
      <c r="J51" s="38" t="s">
        <v>328</v>
      </c>
      <c r="K51" s="38">
        <v>1148836</v>
      </c>
      <c r="L51" s="38">
        <v>423</v>
      </c>
      <c r="M51" s="73">
        <f t="shared" si="0"/>
        <v>346.72131147540983</v>
      </c>
      <c r="N51" s="34"/>
      <c r="O51" s="35"/>
      <c r="P51" s="31"/>
      <c r="Q51" s="14"/>
      <c r="R51" s="35"/>
      <c r="S51" s="31"/>
      <c r="T51" s="23"/>
      <c r="U51" s="24"/>
    </row>
    <row r="52" spans="1:21" ht="39.75" customHeight="1" thickBot="1" x14ac:dyDescent="0.35">
      <c r="A52" s="36">
        <v>43</v>
      </c>
      <c r="B52" s="43" t="s">
        <v>36</v>
      </c>
      <c r="C52" s="38">
        <v>1148951</v>
      </c>
      <c r="D52" s="85" t="s">
        <v>324</v>
      </c>
      <c r="E52" s="50">
        <v>1</v>
      </c>
      <c r="F52" s="71" t="s">
        <v>36</v>
      </c>
      <c r="G52" s="72">
        <v>1148951</v>
      </c>
      <c r="H52" s="74">
        <v>143.44999999999999</v>
      </c>
      <c r="I52" s="73">
        <f t="shared" si="1"/>
        <v>117.58196721311475</v>
      </c>
      <c r="J52" s="38" t="s">
        <v>327</v>
      </c>
      <c r="K52" s="38">
        <v>1148951</v>
      </c>
      <c r="L52" s="38">
        <v>293</v>
      </c>
      <c r="M52" s="73">
        <f t="shared" si="0"/>
        <v>240.1639344262295</v>
      </c>
      <c r="N52" s="34"/>
      <c r="O52" s="35"/>
      <c r="P52" s="31"/>
      <c r="Q52" s="14"/>
      <c r="R52" s="35"/>
      <c r="S52" s="31"/>
      <c r="T52" s="23"/>
      <c r="U52" s="24"/>
    </row>
    <row r="53" spans="1:21" ht="39.75" customHeight="1" thickBot="1" x14ac:dyDescent="0.35">
      <c r="A53" s="36">
        <v>44</v>
      </c>
      <c r="B53" s="43" t="s">
        <v>39</v>
      </c>
      <c r="C53" s="38">
        <v>1149083</v>
      </c>
      <c r="D53" s="85" t="s">
        <v>324</v>
      </c>
      <c r="E53" s="50">
        <v>1</v>
      </c>
      <c r="F53" s="71" t="s">
        <v>39</v>
      </c>
      <c r="G53" s="72">
        <v>1149083</v>
      </c>
      <c r="H53" s="74">
        <v>18300</v>
      </c>
      <c r="I53" s="73">
        <f t="shared" si="1"/>
        <v>15000</v>
      </c>
      <c r="J53" s="38" t="s">
        <v>329</v>
      </c>
      <c r="K53" s="38">
        <v>1149083</v>
      </c>
      <c r="L53" s="93">
        <v>16047</v>
      </c>
      <c r="M53" s="73">
        <f t="shared" si="0"/>
        <v>13153.27868852459</v>
      </c>
      <c r="N53" s="34"/>
      <c r="O53" s="35"/>
      <c r="P53" s="31"/>
      <c r="Q53" s="14"/>
      <c r="R53" s="35"/>
      <c r="S53" s="31"/>
      <c r="T53" s="23"/>
      <c r="U53" s="24"/>
    </row>
    <row r="54" spans="1:21" ht="39.75" customHeight="1" thickBot="1" x14ac:dyDescent="0.35">
      <c r="A54" s="36">
        <v>45</v>
      </c>
      <c r="B54" s="43" t="s">
        <v>39</v>
      </c>
      <c r="C54" s="38">
        <v>1149084</v>
      </c>
      <c r="D54" s="85" t="s">
        <v>324</v>
      </c>
      <c r="E54" s="50">
        <v>1</v>
      </c>
      <c r="F54" s="71" t="s">
        <v>39</v>
      </c>
      <c r="G54" s="72">
        <v>1149084</v>
      </c>
      <c r="H54" s="74">
        <v>23790</v>
      </c>
      <c r="I54" s="73">
        <f t="shared" si="1"/>
        <v>19500</v>
      </c>
      <c r="J54" s="38" t="s">
        <v>329</v>
      </c>
      <c r="K54" s="38">
        <v>1149084</v>
      </c>
      <c r="L54" s="93">
        <v>22394</v>
      </c>
      <c r="M54" s="73">
        <f t="shared" si="0"/>
        <v>18355.737704918032</v>
      </c>
      <c r="N54" s="34"/>
      <c r="O54" s="35"/>
      <c r="P54" s="31"/>
      <c r="Q54" s="14"/>
      <c r="R54" s="35"/>
      <c r="S54" s="31"/>
      <c r="T54" s="23"/>
      <c r="U54" s="24"/>
    </row>
    <row r="55" spans="1:21" ht="39.75" customHeight="1" thickBot="1" x14ac:dyDescent="0.35">
      <c r="A55" s="36">
        <v>46</v>
      </c>
      <c r="B55" s="43" t="s">
        <v>44</v>
      </c>
      <c r="C55" s="38">
        <v>1149188</v>
      </c>
      <c r="D55" s="85" t="s">
        <v>324</v>
      </c>
      <c r="E55" s="50">
        <v>1</v>
      </c>
      <c r="F55" s="71" t="s">
        <v>44</v>
      </c>
      <c r="G55" s="72">
        <v>1149188</v>
      </c>
      <c r="H55" s="74">
        <v>1131</v>
      </c>
      <c r="I55" s="73">
        <f t="shared" si="1"/>
        <v>927.04918032786884</v>
      </c>
      <c r="J55" s="38" t="s">
        <v>336</v>
      </c>
      <c r="K55" s="38">
        <v>1149188</v>
      </c>
      <c r="L55" s="38">
        <v>553</v>
      </c>
      <c r="M55" s="73">
        <f t="shared" si="0"/>
        <v>453.27868852459017</v>
      </c>
      <c r="N55" s="34"/>
      <c r="O55" s="35"/>
      <c r="P55" s="31"/>
      <c r="Q55" s="14"/>
      <c r="R55" s="35"/>
      <c r="S55" s="31"/>
      <c r="T55" s="23"/>
      <c r="U55" s="24"/>
    </row>
    <row r="56" spans="1:21" ht="39.75" customHeight="1" thickBot="1" x14ac:dyDescent="0.35">
      <c r="A56" s="36">
        <v>47</v>
      </c>
      <c r="B56" s="43" t="s">
        <v>45</v>
      </c>
      <c r="C56" s="38">
        <v>1149197</v>
      </c>
      <c r="D56" s="85" t="s">
        <v>324</v>
      </c>
      <c r="E56" s="50">
        <v>1</v>
      </c>
      <c r="F56" s="71" t="s">
        <v>45</v>
      </c>
      <c r="G56" s="72">
        <v>1149197</v>
      </c>
      <c r="H56" s="74">
        <v>2487</v>
      </c>
      <c r="I56" s="73">
        <f t="shared" si="1"/>
        <v>2038.5245901639344</v>
      </c>
      <c r="J56" s="38" t="s">
        <v>335</v>
      </c>
      <c r="K56" s="38">
        <v>1149197</v>
      </c>
      <c r="L56" s="93">
        <v>2539</v>
      </c>
      <c r="M56" s="73">
        <f t="shared" si="0"/>
        <v>2081.1475409836066</v>
      </c>
      <c r="N56" s="34"/>
      <c r="O56" s="35"/>
      <c r="P56" s="31"/>
      <c r="Q56" s="14"/>
      <c r="R56" s="35"/>
      <c r="S56" s="31"/>
      <c r="T56" s="23"/>
      <c r="U56" s="24"/>
    </row>
    <row r="57" spans="1:21" ht="39.75" customHeight="1" thickBot="1" x14ac:dyDescent="0.35">
      <c r="A57" s="36">
        <v>48</v>
      </c>
      <c r="B57" s="43" t="s">
        <v>46</v>
      </c>
      <c r="C57" s="38">
        <v>1149198</v>
      </c>
      <c r="D57" s="85" t="s">
        <v>324</v>
      </c>
      <c r="E57" s="50">
        <v>1</v>
      </c>
      <c r="F57" s="71" t="s">
        <v>244</v>
      </c>
      <c r="G57" s="72">
        <v>1149198</v>
      </c>
      <c r="H57" s="74">
        <v>782.46</v>
      </c>
      <c r="I57" s="73">
        <f t="shared" si="1"/>
        <v>641.36065573770497</v>
      </c>
      <c r="J57" s="32" t="s">
        <v>24</v>
      </c>
      <c r="K57" s="14"/>
      <c r="L57" s="33"/>
      <c r="M57" s="73">
        <f t="shared" si="0"/>
        <v>0</v>
      </c>
      <c r="N57" s="34"/>
      <c r="O57" s="35"/>
      <c r="P57" s="31"/>
      <c r="Q57" s="14"/>
      <c r="R57" s="35"/>
      <c r="S57" s="31"/>
      <c r="T57" s="23"/>
      <c r="U57" s="24"/>
    </row>
    <row r="58" spans="1:21" ht="39.75" customHeight="1" thickBot="1" x14ac:dyDescent="0.35">
      <c r="A58" s="36">
        <v>49</v>
      </c>
      <c r="B58" s="43" t="s">
        <v>31</v>
      </c>
      <c r="C58" s="38">
        <v>1149224</v>
      </c>
      <c r="D58" s="85" t="s">
        <v>324</v>
      </c>
      <c r="E58" s="50">
        <v>1</v>
      </c>
      <c r="F58" s="71" t="s">
        <v>31</v>
      </c>
      <c r="G58" s="72">
        <v>1149224</v>
      </c>
      <c r="H58" s="74">
        <v>120</v>
      </c>
      <c r="I58" s="73">
        <f t="shared" si="1"/>
        <v>98.360655737704917</v>
      </c>
      <c r="J58" s="32" t="s">
        <v>24</v>
      </c>
      <c r="K58" s="14"/>
      <c r="L58" s="33"/>
      <c r="M58" s="73">
        <f t="shared" si="0"/>
        <v>0</v>
      </c>
      <c r="N58" s="34"/>
      <c r="O58" s="35"/>
      <c r="P58" s="31"/>
      <c r="Q58" s="14"/>
      <c r="R58" s="35"/>
      <c r="S58" s="31"/>
      <c r="T58" s="23"/>
      <c r="U58" s="24"/>
    </row>
    <row r="59" spans="1:21" ht="39.75" customHeight="1" thickBot="1" x14ac:dyDescent="0.35">
      <c r="A59" s="36">
        <v>50</v>
      </c>
      <c r="B59" s="43" t="s">
        <v>30</v>
      </c>
      <c r="C59" s="38">
        <v>1149234</v>
      </c>
      <c r="D59" s="85" t="s">
        <v>324</v>
      </c>
      <c r="E59" s="50">
        <v>1</v>
      </c>
      <c r="F59" s="71" t="s">
        <v>30</v>
      </c>
      <c r="G59" s="72">
        <v>1149234</v>
      </c>
      <c r="H59" s="74">
        <v>198.55</v>
      </c>
      <c r="I59" s="73">
        <f t="shared" si="1"/>
        <v>162.74590163934428</v>
      </c>
      <c r="J59" s="32" t="s">
        <v>24</v>
      </c>
      <c r="K59" s="14"/>
      <c r="L59" s="33"/>
      <c r="M59" s="73">
        <f t="shared" si="0"/>
        <v>0</v>
      </c>
      <c r="N59" s="34"/>
      <c r="O59" s="35"/>
      <c r="P59" s="31"/>
      <c r="Q59" s="14"/>
      <c r="R59" s="35"/>
      <c r="S59" s="31"/>
      <c r="T59" s="23"/>
      <c r="U59" s="24"/>
    </row>
    <row r="60" spans="1:21" ht="39.75" customHeight="1" thickBot="1" x14ac:dyDescent="0.35">
      <c r="A60" s="36">
        <v>51</v>
      </c>
      <c r="B60" s="43" t="s">
        <v>35</v>
      </c>
      <c r="C60" s="38">
        <v>1151488</v>
      </c>
      <c r="D60" s="85" t="s">
        <v>324</v>
      </c>
      <c r="E60" s="50">
        <v>1</v>
      </c>
      <c r="F60" s="71" t="s">
        <v>35</v>
      </c>
      <c r="G60" s="72">
        <v>1151488</v>
      </c>
      <c r="H60" s="74">
        <v>1043</v>
      </c>
      <c r="I60" s="73">
        <f t="shared" si="1"/>
        <v>854.91803278688531</v>
      </c>
      <c r="J60" s="32" t="s">
        <v>24</v>
      </c>
      <c r="K60" s="14"/>
      <c r="L60" s="33"/>
      <c r="M60" s="73">
        <f t="shared" si="0"/>
        <v>0</v>
      </c>
      <c r="N60" s="34"/>
      <c r="O60" s="35"/>
      <c r="P60" s="31"/>
      <c r="Q60" s="14"/>
      <c r="R60" s="35"/>
      <c r="S60" s="31"/>
      <c r="T60" s="23"/>
      <c r="U60" s="24"/>
    </row>
    <row r="61" spans="1:21" ht="39.75" customHeight="1" thickBot="1" x14ac:dyDescent="0.35">
      <c r="A61" s="36">
        <v>52</v>
      </c>
      <c r="B61" s="43" t="s">
        <v>35</v>
      </c>
      <c r="C61" s="38">
        <v>1151490</v>
      </c>
      <c r="D61" s="85" t="s">
        <v>324</v>
      </c>
      <c r="E61" s="50">
        <v>1</v>
      </c>
      <c r="F61" s="71" t="s">
        <v>35</v>
      </c>
      <c r="G61" s="72">
        <v>1151490</v>
      </c>
      <c r="H61" s="74">
        <v>280</v>
      </c>
      <c r="I61" s="73">
        <f t="shared" si="1"/>
        <v>229.50819672131149</v>
      </c>
      <c r="J61" s="32" t="s">
        <v>24</v>
      </c>
      <c r="K61" s="14"/>
      <c r="L61" s="33"/>
      <c r="M61" s="73">
        <f t="shared" si="0"/>
        <v>0</v>
      </c>
      <c r="N61" s="34"/>
      <c r="O61" s="35"/>
      <c r="P61" s="31"/>
      <c r="Q61" s="14"/>
      <c r="R61" s="35"/>
      <c r="S61" s="31"/>
      <c r="T61" s="23"/>
      <c r="U61" s="24"/>
    </row>
    <row r="62" spans="1:21" ht="39.75" customHeight="1" thickBot="1" x14ac:dyDescent="0.35">
      <c r="A62" s="36">
        <v>53</v>
      </c>
      <c r="B62" s="43" t="s">
        <v>34</v>
      </c>
      <c r="C62" s="38">
        <v>1151536</v>
      </c>
      <c r="D62" s="85" t="s">
        <v>324</v>
      </c>
      <c r="E62" s="50">
        <v>1</v>
      </c>
      <c r="F62" s="71" t="s">
        <v>34</v>
      </c>
      <c r="G62" s="72">
        <v>1151536</v>
      </c>
      <c r="H62" s="74">
        <v>513</v>
      </c>
      <c r="I62" s="73">
        <f t="shared" si="1"/>
        <v>420.49180327868851</v>
      </c>
      <c r="J62" s="32" t="s">
        <v>24</v>
      </c>
      <c r="K62" s="14"/>
      <c r="L62" s="33"/>
      <c r="M62" s="73">
        <f t="shared" si="0"/>
        <v>0</v>
      </c>
      <c r="N62" s="34"/>
      <c r="O62" s="35"/>
      <c r="P62" s="31"/>
      <c r="Q62" s="14"/>
      <c r="R62" s="35"/>
      <c r="S62" s="31"/>
      <c r="T62" s="23"/>
      <c r="U62" s="24"/>
    </row>
    <row r="63" spans="1:21" ht="39.75" customHeight="1" thickBot="1" x14ac:dyDescent="0.35">
      <c r="A63" s="36">
        <v>54</v>
      </c>
      <c r="B63" s="43" t="s">
        <v>33</v>
      </c>
      <c r="C63" s="38">
        <v>1151664</v>
      </c>
      <c r="D63" s="85" t="s">
        <v>324</v>
      </c>
      <c r="E63" s="50">
        <v>1</v>
      </c>
      <c r="F63" s="71" t="s">
        <v>33</v>
      </c>
      <c r="G63" s="72">
        <v>1151664</v>
      </c>
      <c r="H63" s="74">
        <v>140</v>
      </c>
      <c r="I63" s="73">
        <f t="shared" si="1"/>
        <v>114.75409836065575</v>
      </c>
      <c r="J63" s="32" t="s">
        <v>24</v>
      </c>
      <c r="K63" s="14"/>
      <c r="L63" s="33"/>
      <c r="M63" s="73">
        <f t="shared" si="0"/>
        <v>0</v>
      </c>
      <c r="N63" s="34"/>
      <c r="O63" s="35"/>
      <c r="P63" s="31"/>
      <c r="Q63" s="14"/>
      <c r="R63" s="35"/>
      <c r="S63" s="31"/>
      <c r="T63" s="23"/>
      <c r="U63" s="24"/>
    </row>
    <row r="64" spans="1:21" ht="39.75" customHeight="1" thickBot="1" x14ac:dyDescent="0.35">
      <c r="A64" s="36">
        <v>55</v>
      </c>
      <c r="B64" s="43" t="s">
        <v>47</v>
      </c>
      <c r="C64" s="38">
        <v>1153857</v>
      </c>
      <c r="D64" s="85" t="s">
        <v>324</v>
      </c>
      <c r="E64" s="50">
        <v>1</v>
      </c>
      <c r="F64" s="71" t="s">
        <v>245</v>
      </c>
      <c r="G64" s="72">
        <v>1153857</v>
      </c>
      <c r="H64" s="74">
        <v>274.95</v>
      </c>
      <c r="I64" s="73">
        <f t="shared" si="1"/>
        <v>225.36885245901638</v>
      </c>
      <c r="J64" s="38" t="s">
        <v>326</v>
      </c>
      <c r="K64" s="38">
        <v>1153857</v>
      </c>
      <c r="L64" s="38">
        <v>326</v>
      </c>
      <c r="M64" s="73">
        <f t="shared" si="0"/>
        <v>267.21311475409834</v>
      </c>
      <c r="N64" s="34"/>
      <c r="O64" s="35"/>
      <c r="P64" s="31"/>
      <c r="Q64" s="14"/>
      <c r="R64" s="35"/>
      <c r="S64" s="31"/>
      <c r="T64" s="23"/>
      <c r="U64" s="24"/>
    </row>
    <row r="65" spans="1:21" ht="39.75" customHeight="1" thickBot="1" x14ac:dyDescent="0.35">
      <c r="A65" s="36">
        <v>56</v>
      </c>
      <c r="B65" s="43" t="s">
        <v>33</v>
      </c>
      <c r="C65" s="38">
        <v>1167194</v>
      </c>
      <c r="D65" s="85" t="s">
        <v>324</v>
      </c>
      <c r="E65" s="50">
        <v>1</v>
      </c>
      <c r="F65" s="71" t="s">
        <v>33</v>
      </c>
      <c r="G65" s="72">
        <v>1167194</v>
      </c>
      <c r="H65" s="74">
        <v>370</v>
      </c>
      <c r="I65" s="73">
        <f t="shared" si="1"/>
        <v>303.27868852459017</v>
      </c>
      <c r="J65" s="32" t="s">
        <v>24</v>
      </c>
      <c r="K65" s="14"/>
      <c r="L65" s="33"/>
      <c r="M65" s="73">
        <f t="shared" si="0"/>
        <v>0</v>
      </c>
      <c r="N65" s="34"/>
      <c r="O65" s="35"/>
      <c r="P65" s="31"/>
      <c r="Q65" s="14"/>
      <c r="R65" s="35"/>
      <c r="S65" s="31"/>
      <c r="T65" s="23"/>
      <c r="U65" s="24"/>
    </row>
    <row r="66" spans="1:21" ht="39.75" customHeight="1" thickBot="1" x14ac:dyDescent="0.35">
      <c r="A66" s="36">
        <v>57</v>
      </c>
      <c r="B66" s="43" t="s">
        <v>48</v>
      </c>
      <c r="C66" s="38">
        <v>1173469</v>
      </c>
      <c r="D66" s="85" t="s">
        <v>324</v>
      </c>
      <c r="E66" s="50">
        <v>1</v>
      </c>
      <c r="F66" s="71" t="s">
        <v>48</v>
      </c>
      <c r="G66" s="72">
        <v>1173469</v>
      </c>
      <c r="H66" s="74">
        <v>17714.03</v>
      </c>
      <c r="I66" s="73">
        <f t="shared" si="1"/>
        <v>14519.696721311475</v>
      </c>
      <c r="J66" s="38" t="s">
        <v>48</v>
      </c>
      <c r="K66" s="38">
        <v>1173469</v>
      </c>
      <c r="L66" s="93">
        <v>45375</v>
      </c>
      <c r="M66" s="73">
        <f t="shared" si="0"/>
        <v>37192.62295081967</v>
      </c>
      <c r="N66" s="34"/>
      <c r="O66" s="35"/>
      <c r="P66" s="31"/>
      <c r="Q66" s="14"/>
      <c r="R66" s="35"/>
      <c r="S66" s="31"/>
      <c r="T66" s="23"/>
      <c r="U66" s="24"/>
    </row>
    <row r="67" spans="1:21" ht="39.75" customHeight="1" thickBot="1" x14ac:dyDescent="0.35">
      <c r="A67" s="36">
        <v>58</v>
      </c>
      <c r="B67" s="43" t="s">
        <v>49</v>
      </c>
      <c r="C67" s="38">
        <v>1173672</v>
      </c>
      <c r="D67" s="85" t="s">
        <v>324</v>
      </c>
      <c r="E67" s="50">
        <v>1</v>
      </c>
      <c r="F67" s="71" t="s">
        <v>49</v>
      </c>
      <c r="G67" s="72">
        <v>1173672</v>
      </c>
      <c r="H67" s="74">
        <v>11800</v>
      </c>
      <c r="I67" s="73">
        <f t="shared" si="1"/>
        <v>9672.1311475409839</v>
      </c>
      <c r="J67" s="38" t="s">
        <v>337</v>
      </c>
      <c r="K67" s="38">
        <v>1173672</v>
      </c>
      <c r="L67" s="93">
        <v>13020</v>
      </c>
      <c r="M67" s="73">
        <f t="shared" si="0"/>
        <v>10672.131147540984</v>
      </c>
      <c r="N67" s="34"/>
      <c r="O67" s="35"/>
      <c r="P67" s="31"/>
      <c r="Q67" s="14"/>
      <c r="R67" s="35"/>
      <c r="S67" s="31"/>
      <c r="T67" s="23"/>
      <c r="U67" s="24"/>
    </row>
    <row r="68" spans="1:21" ht="39.75" customHeight="1" thickBot="1" x14ac:dyDescent="0.35">
      <c r="A68" s="36">
        <v>59</v>
      </c>
      <c r="B68" s="43" t="s">
        <v>50</v>
      </c>
      <c r="C68" s="38">
        <v>1174311</v>
      </c>
      <c r="D68" s="85" t="s">
        <v>324</v>
      </c>
      <c r="E68" s="50">
        <v>1</v>
      </c>
      <c r="F68" s="71" t="s">
        <v>50</v>
      </c>
      <c r="G68" s="72">
        <v>1174311</v>
      </c>
      <c r="H68" s="74">
        <v>804.2</v>
      </c>
      <c r="I68" s="73">
        <f t="shared" si="1"/>
        <v>659.18032786885249</v>
      </c>
      <c r="J68" s="38" t="s">
        <v>334</v>
      </c>
      <c r="K68" s="38">
        <v>1174311</v>
      </c>
      <c r="L68" s="93">
        <v>1302</v>
      </c>
      <c r="M68" s="73">
        <f t="shared" si="0"/>
        <v>1067.2131147540983</v>
      </c>
      <c r="N68" s="34"/>
      <c r="O68" s="35"/>
      <c r="P68" s="31"/>
      <c r="Q68" s="14"/>
      <c r="R68" s="35"/>
      <c r="S68" s="31"/>
      <c r="T68" s="23"/>
      <c r="U68" s="24"/>
    </row>
    <row r="69" spans="1:21" ht="39.75" customHeight="1" thickBot="1" x14ac:dyDescent="0.35">
      <c r="A69" s="36">
        <v>60</v>
      </c>
      <c r="B69" s="43" t="s">
        <v>51</v>
      </c>
      <c r="C69" s="38">
        <v>1175628</v>
      </c>
      <c r="D69" s="85" t="s">
        <v>324</v>
      </c>
      <c r="E69" s="50">
        <v>1</v>
      </c>
      <c r="F69" s="71" t="s">
        <v>246</v>
      </c>
      <c r="G69" s="72">
        <v>1175628</v>
      </c>
      <c r="H69" s="74">
        <v>5040</v>
      </c>
      <c r="I69" s="73">
        <f t="shared" si="1"/>
        <v>4131.1475409836066</v>
      </c>
      <c r="J69" s="38" t="s">
        <v>325</v>
      </c>
      <c r="K69" s="38">
        <v>1175628</v>
      </c>
      <c r="L69" s="33" t="e">
        <f>VLOOKUP(C69,#REF!,3,0)</f>
        <v>#REF!</v>
      </c>
      <c r="M69" s="73" t="e">
        <f t="shared" si="0"/>
        <v>#REF!</v>
      </c>
      <c r="N69" s="34"/>
      <c r="O69" s="35"/>
      <c r="P69" s="31"/>
      <c r="Q69" s="14"/>
      <c r="R69" s="35"/>
      <c r="S69" s="31"/>
      <c r="T69" s="23"/>
      <c r="U69" s="24"/>
    </row>
    <row r="70" spans="1:21" ht="39.75" customHeight="1" thickBot="1" x14ac:dyDescent="0.35">
      <c r="A70" s="36">
        <v>61</v>
      </c>
      <c r="B70" s="43" t="s">
        <v>48</v>
      </c>
      <c r="C70" s="38">
        <v>1177090</v>
      </c>
      <c r="D70" s="85" t="s">
        <v>324</v>
      </c>
      <c r="E70" s="50">
        <v>1</v>
      </c>
      <c r="F70" s="71" t="s">
        <v>48</v>
      </c>
      <c r="G70" s="72">
        <v>1177090</v>
      </c>
      <c r="H70" s="74">
        <v>8530.99</v>
      </c>
      <c r="I70" s="73">
        <f t="shared" si="1"/>
        <v>6992.6147540983602</v>
      </c>
      <c r="J70" s="32" t="e">
        <f>VLOOKUP(B70,#REF!,1,0)</f>
        <v>#REF!</v>
      </c>
      <c r="K70" s="14" t="e">
        <f>VLOOKUP(C70,#REF!,1,0)</f>
        <v>#REF!</v>
      </c>
      <c r="L70" s="33" t="e">
        <f>VLOOKUP(C70,#REF!,3,0)</f>
        <v>#REF!</v>
      </c>
      <c r="M70" s="73" t="e">
        <f t="shared" si="0"/>
        <v>#REF!</v>
      </c>
      <c r="N70" s="34"/>
      <c r="O70" s="35"/>
      <c r="P70" s="31"/>
      <c r="Q70" s="14"/>
      <c r="R70" s="35"/>
      <c r="S70" s="31"/>
      <c r="T70" s="23"/>
      <c r="U70" s="24"/>
    </row>
    <row r="71" spans="1:21" ht="39.75" customHeight="1" thickBot="1" x14ac:dyDescent="0.35">
      <c r="A71" s="36">
        <v>62</v>
      </c>
      <c r="B71" s="43" t="s">
        <v>52</v>
      </c>
      <c r="C71" s="38">
        <v>1178931</v>
      </c>
      <c r="D71" s="85" t="s">
        <v>324</v>
      </c>
      <c r="E71" s="50">
        <v>1</v>
      </c>
      <c r="F71" s="71" t="s">
        <v>52</v>
      </c>
      <c r="G71" s="72">
        <v>1178931</v>
      </c>
      <c r="H71" s="74">
        <v>8607.06</v>
      </c>
      <c r="I71" s="73">
        <f t="shared" si="1"/>
        <v>7054.9672131147536</v>
      </c>
      <c r="J71" s="32" t="e">
        <f>VLOOKUP(B71,#REF!,1,0)</f>
        <v>#REF!</v>
      </c>
      <c r="K71" s="14" t="e">
        <f>VLOOKUP(C71,#REF!,1,0)</f>
        <v>#REF!</v>
      </c>
      <c r="L71" s="33" t="e">
        <f>VLOOKUP(C71,#REF!,3,0)</f>
        <v>#REF!</v>
      </c>
      <c r="M71" s="73" t="e">
        <f t="shared" si="0"/>
        <v>#REF!</v>
      </c>
      <c r="N71" s="34"/>
      <c r="O71" s="35"/>
      <c r="P71" s="31"/>
      <c r="Q71" s="14"/>
      <c r="R71" s="35"/>
      <c r="S71" s="31"/>
      <c r="T71" s="23"/>
      <c r="U71" s="24"/>
    </row>
    <row r="72" spans="1:21" ht="39.75" customHeight="1" thickBot="1" x14ac:dyDescent="0.35">
      <c r="A72" s="36">
        <v>63</v>
      </c>
      <c r="B72" s="43" t="s">
        <v>53</v>
      </c>
      <c r="C72" s="38">
        <v>1179367</v>
      </c>
      <c r="D72" s="85" t="s">
        <v>324</v>
      </c>
      <c r="E72" s="50">
        <v>1</v>
      </c>
      <c r="F72" s="71" t="s">
        <v>53</v>
      </c>
      <c r="G72" s="72">
        <v>1179367</v>
      </c>
      <c r="H72" s="74">
        <v>23058</v>
      </c>
      <c r="I72" s="73">
        <f t="shared" si="1"/>
        <v>18900</v>
      </c>
      <c r="J72" s="32" t="e">
        <f>VLOOKUP(B72,#REF!,1,0)</f>
        <v>#REF!</v>
      </c>
      <c r="K72" s="14" t="e">
        <f>VLOOKUP(C72,#REF!,1,0)</f>
        <v>#REF!</v>
      </c>
      <c r="L72" s="33" t="e">
        <f>VLOOKUP(C72,#REF!,3,0)</f>
        <v>#REF!</v>
      </c>
      <c r="M72" s="73" t="e">
        <f t="shared" si="0"/>
        <v>#REF!</v>
      </c>
      <c r="N72" s="34"/>
      <c r="O72" s="35"/>
      <c r="P72" s="31"/>
      <c r="Q72" s="14"/>
      <c r="R72" s="35"/>
      <c r="S72" s="31"/>
      <c r="T72" s="23"/>
      <c r="U72" s="24"/>
    </row>
    <row r="73" spans="1:21" ht="39.75" customHeight="1" thickBot="1" x14ac:dyDescent="0.35">
      <c r="A73" s="36">
        <v>64</v>
      </c>
      <c r="B73" s="43" t="s">
        <v>54</v>
      </c>
      <c r="C73" s="38">
        <v>1179566</v>
      </c>
      <c r="D73" s="85" t="s">
        <v>324</v>
      </c>
      <c r="E73" s="50">
        <v>1</v>
      </c>
      <c r="F73" s="71" t="s">
        <v>54</v>
      </c>
      <c r="G73" s="72">
        <v>1179566</v>
      </c>
      <c r="H73" s="74">
        <v>1847.48</v>
      </c>
      <c r="I73" s="73">
        <f t="shared" si="1"/>
        <v>1514.327868852459</v>
      </c>
      <c r="J73" s="32" t="e">
        <f>VLOOKUP(B73,#REF!,1,0)</f>
        <v>#REF!</v>
      </c>
      <c r="K73" s="14" t="e">
        <f>VLOOKUP(C73,#REF!,1,0)</f>
        <v>#REF!</v>
      </c>
      <c r="L73" s="33" t="e">
        <f>VLOOKUP(C73,#REF!,3,0)</f>
        <v>#REF!</v>
      </c>
      <c r="M73" s="73" t="e">
        <f t="shared" si="0"/>
        <v>#REF!</v>
      </c>
      <c r="N73" s="34"/>
      <c r="O73" s="35"/>
      <c r="P73" s="31"/>
      <c r="Q73" s="14"/>
      <c r="R73" s="35"/>
      <c r="S73" s="31"/>
      <c r="T73" s="23"/>
      <c r="U73" s="24"/>
    </row>
    <row r="74" spans="1:21" ht="39.75" customHeight="1" thickBot="1" x14ac:dyDescent="0.35">
      <c r="A74" s="36">
        <v>65</v>
      </c>
      <c r="B74" s="43" t="s">
        <v>55</v>
      </c>
      <c r="C74" s="38">
        <v>1179630</v>
      </c>
      <c r="D74" s="85" t="s">
        <v>324</v>
      </c>
      <c r="E74" s="50">
        <v>1</v>
      </c>
      <c r="F74" s="71" t="s">
        <v>55</v>
      </c>
      <c r="G74" s="72">
        <v>1179630</v>
      </c>
      <c r="H74" s="74">
        <v>1226</v>
      </c>
      <c r="I74" s="73">
        <f t="shared" si="1"/>
        <v>1004.9180327868853</v>
      </c>
      <c r="J74" s="32" t="e">
        <f>VLOOKUP(B74,#REF!,1,0)</f>
        <v>#REF!</v>
      </c>
      <c r="K74" s="14" t="e">
        <f>VLOOKUP(C74,#REF!,1,0)</f>
        <v>#REF!</v>
      </c>
      <c r="L74" s="33" t="e">
        <f>VLOOKUP(C74,#REF!,3,0)</f>
        <v>#REF!</v>
      </c>
      <c r="M74" s="73" t="e">
        <f t="shared" ref="M74:M137" si="2">L74/1.22</f>
        <v>#REF!</v>
      </c>
      <c r="N74" s="34"/>
      <c r="O74" s="35"/>
      <c r="P74" s="31"/>
      <c r="Q74" s="14"/>
      <c r="R74" s="35"/>
      <c r="S74" s="31"/>
      <c r="T74" s="23"/>
      <c r="U74" s="24"/>
    </row>
    <row r="75" spans="1:21" ht="39.75" customHeight="1" thickBot="1" x14ac:dyDescent="0.35">
      <c r="A75" s="36">
        <v>66</v>
      </c>
      <c r="B75" s="43" t="s">
        <v>50</v>
      </c>
      <c r="C75" s="38">
        <v>1179670</v>
      </c>
      <c r="D75" s="85" t="s">
        <v>324</v>
      </c>
      <c r="E75" s="50">
        <v>1</v>
      </c>
      <c r="F75" s="71" t="s">
        <v>50</v>
      </c>
      <c r="G75" s="72">
        <v>1179670</v>
      </c>
      <c r="H75" s="74">
        <v>1190</v>
      </c>
      <c r="I75" s="73">
        <f t="shared" si="1"/>
        <v>975.40983606557381</v>
      </c>
      <c r="J75" s="32" t="e">
        <f>VLOOKUP(B75,#REF!,1,0)</f>
        <v>#REF!</v>
      </c>
      <c r="K75" s="14" t="e">
        <f>VLOOKUP(C75,#REF!,1,0)</f>
        <v>#REF!</v>
      </c>
      <c r="L75" s="33" t="e">
        <f>VLOOKUP(C75,#REF!,3,0)</f>
        <v>#REF!</v>
      </c>
      <c r="M75" s="73" t="e">
        <f t="shared" si="2"/>
        <v>#REF!</v>
      </c>
      <c r="N75" s="34"/>
      <c r="O75" s="35"/>
      <c r="P75" s="31"/>
      <c r="Q75" s="14"/>
      <c r="R75" s="35"/>
      <c r="S75" s="31"/>
      <c r="T75" s="23"/>
      <c r="U75" s="24"/>
    </row>
    <row r="76" spans="1:21" ht="39.75" customHeight="1" thickBot="1" x14ac:dyDescent="0.35">
      <c r="A76" s="36">
        <v>67</v>
      </c>
      <c r="B76" s="43" t="s">
        <v>39</v>
      </c>
      <c r="C76" s="38">
        <v>1179676</v>
      </c>
      <c r="D76" s="85" t="s">
        <v>324</v>
      </c>
      <c r="E76" s="50">
        <v>1</v>
      </c>
      <c r="F76" s="71" t="s">
        <v>39</v>
      </c>
      <c r="G76" s="72">
        <v>1179676</v>
      </c>
      <c r="H76" s="74">
        <v>2380.25</v>
      </c>
      <c r="I76" s="73">
        <f t="shared" ref="I76:I139" si="3">H76/1.22</f>
        <v>1951.0245901639344</v>
      </c>
      <c r="J76" s="32" t="e">
        <f>VLOOKUP(B76,#REF!,1,0)</f>
        <v>#REF!</v>
      </c>
      <c r="K76" s="14" t="e">
        <f>VLOOKUP(C76,#REF!,1,0)</f>
        <v>#REF!</v>
      </c>
      <c r="L76" s="33" t="e">
        <f>VLOOKUP(C76,#REF!,3,0)</f>
        <v>#REF!</v>
      </c>
      <c r="M76" s="73" t="e">
        <f t="shared" si="2"/>
        <v>#REF!</v>
      </c>
      <c r="N76" s="34"/>
      <c r="O76" s="35"/>
      <c r="P76" s="31"/>
      <c r="Q76" s="14"/>
      <c r="R76" s="35"/>
      <c r="S76" s="31"/>
      <c r="T76" s="23"/>
      <c r="U76" s="24"/>
    </row>
    <row r="77" spans="1:21" ht="39.75" customHeight="1" thickBot="1" x14ac:dyDescent="0.35">
      <c r="A77" s="36">
        <v>68</v>
      </c>
      <c r="B77" s="43" t="s">
        <v>56</v>
      </c>
      <c r="C77" s="38">
        <v>1179703</v>
      </c>
      <c r="D77" s="85" t="s">
        <v>324</v>
      </c>
      <c r="E77" s="50">
        <v>1</v>
      </c>
      <c r="F77" s="71" t="s">
        <v>56</v>
      </c>
      <c r="G77" s="72">
        <v>1179703</v>
      </c>
      <c r="H77" s="74">
        <v>26690</v>
      </c>
      <c r="I77" s="73">
        <f t="shared" si="3"/>
        <v>21877.049180327871</v>
      </c>
      <c r="J77" s="32" t="e">
        <f>VLOOKUP(B77,#REF!,1,0)</f>
        <v>#REF!</v>
      </c>
      <c r="K77" s="14" t="e">
        <f>VLOOKUP(C77,#REF!,1,0)</f>
        <v>#REF!</v>
      </c>
      <c r="L77" s="33" t="e">
        <f>VLOOKUP(C77,#REF!,3,0)</f>
        <v>#REF!</v>
      </c>
      <c r="M77" s="73" t="e">
        <f t="shared" si="2"/>
        <v>#REF!</v>
      </c>
      <c r="N77" s="34"/>
      <c r="O77" s="35"/>
      <c r="P77" s="31"/>
      <c r="Q77" s="14"/>
      <c r="R77" s="35"/>
      <c r="S77" s="31"/>
      <c r="T77" s="23"/>
      <c r="U77" s="24"/>
    </row>
    <row r="78" spans="1:21" ht="39.75" customHeight="1" thickBot="1" x14ac:dyDescent="0.35">
      <c r="A78" s="36">
        <v>69</v>
      </c>
      <c r="B78" s="43" t="s">
        <v>57</v>
      </c>
      <c r="C78" s="38">
        <v>1179854</v>
      </c>
      <c r="D78" s="85" t="s">
        <v>324</v>
      </c>
      <c r="E78" s="50">
        <v>1</v>
      </c>
      <c r="F78" s="71" t="s">
        <v>57</v>
      </c>
      <c r="G78" s="72">
        <v>1179854</v>
      </c>
      <c r="H78" s="74">
        <v>275</v>
      </c>
      <c r="I78" s="73">
        <f t="shared" si="3"/>
        <v>225.40983606557378</v>
      </c>
      <c r="J78" s="32" t="e">
        <f>VLOOKUP(B78,#REF!,1,0)</f>
        <v>#REF!</v>
      </c>
      <c r="K78" s="14" t="e">
        <f>VLOOKUP(C78,#REF!,1,0)</f>
        <v>#REF!</v>
      </c>
      <c r="L78" s="33" t="e">
        <f>VLOOKUP(C78,#REF!,3,0)</f>
        <v>#REF!</v>
      </c>
      <c r="M78" s="73" t="e">
        <f t="shared" si="2"/>
        <v>#REF!</v>
      </c>
      <c r="N78" s="34"/>
      <c r="O78" s="35"/>
      <c r="P78" s="31"/>
      <c r="Q78" s="14"/>
      <c r="R78" s="35"/>
      <c r="S78" s="31"/>
      <c r="T78" s="23"/>
      <c r="U78" s="24"/>
    </row>
    <row r="79" spans="1:21" ht="39.75" customHeight="1" thickBot="1" x14ac:dyDescent="0.35">
      <c r="A79" s="36">
        <v>70</v>
      </c>
      <c r="B79" s="43" t="s">
        <v>58</v>
      </c>
      <c r="C79" s="38">
        <v>1180403</v>
      </c>
      <c r="D79" s="85" t="s">
        <v>324</v>
      </c>
      <c r="E79" s="50">
        <v>1</v>
      </c>
      <c r="F79" s="71" t="s">
        <v>58</v>
      </c>
      <c r="G79" s="72">
        <v>1180403</v>
      </c>
      <c r="H79" s="74">
        <v>2343</v>
      </c>
      <c r="I79" s="73">
        <f t="shared" si="3"/>
        <v>1920.4918032786886</v>
      </c>
      <c r="J79" s="32" t="e">
        <f>VLOOKUP(B79,#REF!,1,0)</f>
        <v>#REF!</v>
      </c>
      <c r="K79" s="14" t="e">
        <f>VLOOKUP(C79,#REF!,1,0)</f>
        <v>#REF!</v>
      </c>
      <c r="L79" s="33" t="e">
        <f>VLOOKUP(C79,#REF!,3,0)</f>
        <v>#REF!</v>
      </c>
      <c r="M79" s="73" t="e">
        <f t="shared" si="2"/>
        <v>#REF!</v>
      </c>
      <c r="N79" s="34"/>
      <c r="O79" s="35"/>
      <c r="P79" s="31"/>
      <c r="Q79" s="14"/>
      <c r="R79" s="35"/>
      <c r="S79" s="31"/>
      <c r="T79" s="23"/>
      <c r="U79" s="24"/>
    </row>
    <row r="80" spans="1:21" ht="39.75" customHeight="1" thickBot="1" x14ac:dyDescent="0.35">
      <c r="A80" s="36">
        <v>71</v>
      </c>
      <c r="B80" s="43" t="s">
        <v>59</v>
      </c>
      <c r="C80" s="38">
        <v>1180412</v>
      </c>
      <c r="D80" s="85" t="s">
        <v>324</v>
      </c>
      <c r="E80" s="50">
        <v>1</v>
      </c>
      <c r="F80" s="71" t="s">
        <v>59</v>
      </c>
      <c r="G80" s="72">
        <v>1180412</v>
      </c>
      <c r="H80" s="74">
        <v>2070</v>
      </c>
      <c r="I80" s="73">
        <f t="shared" si="3"/>
        <v>1696.7213114754099</v>
      </c>
      <c r="J80" s="32" t="e">
        <f>VLOOKUP(B80,#REF!,1,0)</f>
        <v>#REF!</v>
      </c>
      <c r="K80" s="14" t="e">
        <f>VLOOKUP(C80,#REF!,1,0)</f>
        <v>#REF!</v>
      </c>
      <c r="L80" s="33" t="e">
        <f>VLOOKUP(C80,#REF!,3,0)</f>
        <v>#REF!</v>
      </c>
      <c r="M80" s="73" t="e">
        <f t="shared" si="2"/>
        <v>#REF!</v>
      </c>
      <c r="N80" s="34"/>
      <c r="O80" s="35"/>
      <c r="P80" s="31"/>
      <c r="Q80" s="14"/>
      <c r="R80" s="35"/>
      <c r="S80" s="31"/>
      <c r="T80" s="23"/>
      <c r="U80" s="24"/>
    </row>
    <row r="81" spans="1:21" ht="39.75" customHeight="1" thickBot="1" x14ac:dyDescent="0.35">
      <c r="A81" s="36">
        <v>72</v>
      </c>
      <c r="B81" s="43" t="s">
        <v>60</v>
      </c>
      <c r="C81" s="38">
        <v>1180504</v>
      </c>
      <c r="D81" s="85" t="s">
        <v>324</v>
      </c>
      <c r="E81" s="50">
        <v>1</v>
      </c>
      <c r="F81" s="71" t="s">
        <v>60</v>
      </c>
      <c r="G81" s="72">
        <v>1180504</v>
      </c>
      <c r="H81" s="74">
        <v>8530</v>
      </c>
      <c r="I81" s="73">
        <f t="shared" si="3"/>
        <v>6991.8032786885251</v>
      </c>
      <c r="J81" s="32" t="e">
        <f>VLOOKUP(B81,#REF!,1,0)</f>
        <v>#REF!</v>
      </c>
      <c r="K81" s="14" t="e">
        <f>VLOOKUP(C81,#REF!,1,0)</f>
        <v>#REF!</v>
      </c>
      <c r="L81" s="33" t="e">
        <f>VLOOKUP(C81,#REF!,3,0)</f>
        <v>#REF!</v>
      </c>
      <c r="M81" s="73" t="e">
        <f t="shared" si="2"/>
        <v>#REF!</v>
      </c>
      <c r="N81" s="34"/>
      <c r="O81" s="35"/>
      <c r="P81" s="31"/>
      <c r="Q81" s="14"/>
      <c r="R81" s="35"/>
      <c r="S81" s="31"/>
      <c r="T81" s="23"/>
      <c r="U81" s="24"/>
    </row>
    <row r="82" spans="1:21" ht="39.75" customHeight="1" thickBot="1" x14ac:dyDescent="0.35">
      <c r="A82" s="36">
        <v>73</v>
      </c>
      <c r="B82" s="43" t="s">
        <v>60</v>
      </c>
      <c r="C82" s="38">
        <v>1180505</v>
      </c>
      <c r="D82" s="85" t="s">
        <v>324</v>
      </c>
      <c r="E82" s="50">
        <v>1</v>
      </c>
      <c r="F82" s="71" t="s">
        <v>60</v>
      </c>
      <c r="G82" s="72">
        <v>1180505</v>
      </c>
      <c r="H82" s="74">
        <v>9630</v>
      </c>
      <c r="I82" s="73">
        <f t="shared" si="3"/>
        <v>7893.4426229508199</v>
      </c>
      <c r="J82" s="32" t="e">
        <f>VLOOKUP(B82,#REF!,1,0)</f>
        <v>#REF!</v>
      </c>
      <c r="K82" s="14" t="e">
        <f>VLOOKUP(C82,#REF!,1,0)</f>
        <v>#REF!</v>
      </c>
      <c r="L82" s="33" t="e">
        <f>VLOOKUP(C82,#REF!,3,0)</f>
        <v>#REF!</v>
      </c>
      <c r="M82" s="73" t="e">
        <f t="shared" si="2"/>
        <v>#REF!</v>
      </c>
      <c r="N82" s="34"/>
      <c r="O82" s="35"/>
      <c r="P82" s="31"/>
      <c r="Q82" s="14"/>
      <c r="R82" s="35"/>
      <c r="S82" s="31"/>
      <c r="T82" s="23"/>
      <c r="U82" s="24"/>
    </row>
    <row r="83" spans="1:21" ht="39.75" customHeight="1" thickBot="1" x14ac:dyDescent="0.35">
      <c r="A83" s="36">
        <v>74</v>
      </c>
      <c r="B83" s="43" t="s">
        <v>61</v>
      </c>
      <c r="C83" s="38">
        <v>1180663</v>
      </c>
      <c r="D83" s="85" t="s">
        <v>324</v>
      </c>
      <c r="E83" s="50">
        <v>1</v>
      </c>
      <c r="F83" s="71" t="s">
        <v>61</v>
      </c>
      <c r="G83" s="72">
        <v>1180663</v>
      </c>
      <c r="H83" s="74">
        <v>4281.8</v>
      </c>
      <c r="I83" s="73">
        <f t="shared" si="3"/>
        <v>3509.6721311475412</v>
      </c>
      <c r="J83" s="32" t="e">
        <f>VLOOKUP(B83,#REF!,1,0)</f>
        <v>#REF!</v>
      </c>
      <c r="K83" s="14" t="e">
        <f>VLOOKUP(C83,#REF!,1,0)</f>
        <v>#REF!</v>
      </c>
      <c r="L83" s="33" t="e">
        <f>VLOOKUP(C83,#REF!,3,0)</f>
        <v>#REF!</v>
      </c>
      <c r="M83" s="73" t="e">
        <f t="shared" si="2"/>
        <v>#REF!</v>
      </c>
      <c r="N83" s="34"/>
      <c r="O83" s="35"/>
      <c r="P83" s="31"/>
      <c r="Q83" s="14"/>
      <c r="R83" s="35"/>
      <c r="S83" s="31"/>
      <c r="T83" s="23"/>
      <c r="U83" s="24"/>
    </row>
    <row r="84" spans="1:21" ht="39.75" customHeight="1" thickBot="1" x14ac:dyDescent="0.35">
      <c r="A84" s="36">
        <v>75</v>
      </c>
      <c r="B84" s="43" t="s">
        <v>62</v>
      </c>
      <c r="C84" s="38">
        <v>1181245</v>
      </c>
      <c r="D84" s="85" t="s">
        <v>324</v>
      </c>
      <c r="E84" s="50">
        <v>1</v>
      </c>
      <c r="F84" s="71" t="s">
        <v>62</v>
      </c>
      <c r="G84" s="72">
        <v>1181245</v>
      </c>
      <c r="H84" s="74">
        <v>2629.94</v>
      </c>
      <c r="I84" s="73">
        <f t="shared" si="3"/>
        <v>2155.688524590164</v>
      </c>
      <c r="J84" s="32" t="e">
        <f>VLOOKUP(B84,#REF!,1,0)</f>
        <v>#REF!</v>
      </c>
      <c r="K84" s="14" t="e">
        <f>VLOOKUP(C84,#REF!,1,0)</f>
        <v>#REF!</v>
      </c>
      <c r="L84" s="33" t="e">
        <f>VLOOKUP(C84,#REF!,3,0)</f>
        <v>#REF!</v>
      </c>
      <c r="M84" s="73" t="e">
        <f t="shared" si="2"/>
        <v>#REF!</v>
      </c>
      <c r="N84" s="34"/>
      <c r="O84" s="35"/>
      <c r="P84" s="31"/>
      <c r="Q84" s="14"/>
      <c r="R84" s="35"/>
      <c r="S84" s="31"/>
      <c r="T84" s="23"/>
      <c r="U84" s="24"/>
    </row>
    <row r="85" spans="1:21" ht="39.75" customHeight="1" thickBot="1" x14ac:dyDescent="0.35">
      <c r="A85" s="36">
        <v>76</v>
      </c>
      <c r="B85" s="43" t="s">
        <v>35</v>
      </c>
      <c r="C85" s="38">
        <v>1181432</v>
      </c>
      <c r="D85" s="85" t="s">
        <v>324</v>
      </c>
      <c r="E85" s="50">
        <v>1</v>
      </c>
      <c r="F85" s="71" t="s">
        <v>35</v>
      </c>
      <c r="G85" s="72">
        <v>1181432</v>
      </c>
      <c r="H85" s="74">
        <v>304.83</v>
      </c>
      <c r="I85" s="73">
        <f t="shared" si="3"/>
        <v>249.86065573770492</v>
      </c>
      <c r="J85" s="32" t="e">
        <f>VLOOKUP(B85,#REF!,1,0)</f>
        <v>#REF!</v>
      </c>
      <c r="K85" s="14" t="e">
        <f>VLOOKUP(C85,#REF!,1,0)</f>
        <v>#REF!</v>
      </c>
      <c r="L85" s="33" t="e">
        <f>VLOOKUP(C85,#REF!,3,0)</f>
        <v>#REF!</v>
      </c>
      <c r="M85" s="73" t="e">
        <f t="shared" si="2"/>
        <v>#REF!</v>
      </c>
      <c r="N85" s="34"/>
      <c r="O85" s="35"/>
      <c r="P85" s="31"/>
      <c r="Q85" s="14"/>
      <c r="R85" s="35"/>
      <c r="S85" s="31"/>
      <c r="T85" s="23"/>
      <c r="U85" s="24"/>
    </row>
    <row r="86" spans="1:21" ht="39.75" customHeight="1" thickBot="1" x14ac:dyDescent="0.35">
      <c r="A86" s="36">
        <v>77</v>
      </c>
      <c r="B86" s="43" t="s">
        <v>35</v>
      </c>
      <c r="C86" s="38">
        <v>1181433</v>
      </c>
      <c r="D86" s="85" t="s">
        <v>324</v>
      </c>
      <c r="E86" s="50">
        <v>1</v>
      </c>
      <c r="F86" s="71" t="s">
        <v>35</v>
      </c>
      <c r="G86" s="72">
        <v>1181433</v>
      </c>
      <c r="H86" s="74">
        <v>130</v>
      </c>
      <c r="I86" s="73">
        <f t="shared" si="3"/>
        <v>106.55737704918033</v>
      </c>
      <c r="J86" s="32" t="e">
        <f>VLOOKUP(B86,#REF!,1,0)</f>
        <v>#REF!</v>
      </c>
      <c r="K86" s="14" t="e">
        <f>VLOOKUP(C86,#REF!,1,0)</f>
        <v>#REF!</v>
      </c>
      <c r="L86" s="33" t="e">
        <f>VLOOKUP(C86,#REF!,3,0)</f>
        <v>#REF!</v>
      </c>
      <c r="M86" s="73" t="e">
        <f t="shared" si="2"/>
        <v>#REF!</v>
      </c>
      <c r="N86" s="34"/>
      <c r="O86" s="35"/>
      <c r="P86" s="31"/>
      <c r="Q86" s="14"/>
      <c r="R86" s="35"/>
      <c r="S86" s="31"/>
      <c r="T86" s="23"/>
      <c r="U86" s="24"/>
    </row>
    <row r="87" spans="1:21" ht="39.75" customHeight="1" thickBot="1" x14ac:dyDescent="0.35">
      <c r="A87" s="36">
        <v>78</v>
      </c>
      <c r="B87" s="43" t="s">
        <v>62</v>
      </c>
      <c r="C87" s="38">
        <v>1181917</v>
      </c>
      <c r="D87" s="85" t="s">
        <v>324</v>
      </c>
      <c r="E87" s="50">
        <v>1</v>
      </c>
      <c r="F87" s="71" t="s">
        <v>62</v>
      </c>
      <c r="G87" s="72">
        <v>1181917</v>
      </c>
      <c r="H87" s="74">
        <v>1325.84</v>
      </c>
      <c r="I87" s="73">
        <f t="shared" si="3"/>
        <v>1086.7540983606557</v>
      </c>
      <c r="J87" s="32" t="e">
        <f>VLOOKUP(B87,#REF!,1,0)</f>
        <v>#REF!</v>
      </c>
      <c r="K87" s="14" t="e">
        <f>VLOOKUP(C87,#REF!,1,0)</f>
        <v>#REF!</v>
      </c>
      <c r="L87" s="33" t="e">
        <f>VLOOKUP(C87,#REF!,3,0)</f>
        <v>#REF!</v>
      </c>
      <c r="M87" s="73" t="e">
        <f t="shared" si="2"/>
        <v>#REF!</v>
      </c>
      <c r="N87" s="34"/>
      <c r="O87" s="35"/>
      <c r="P87" s="31"/>
      <c r="Q87" s="14"/>
      <c r="R87" s="35"/>
      <c r="S87" s="31"/>
      <c r="T87" s="23"/>
      <c r="U87" s="24"/>
    </row>
    <row r="88" spans="1:21" ht="39.75" customHeight="1" thickBot="1" x14ac:dyDescent="0.35">
      <c r="A88" s="36">
        <v>79</v>
      </c>
      <c r="B88" s="43" t="s">
        <v>30</v>
      </c>
      <c r="C88" s="38">
        <v>1182036</v>
      </c>
      <c r="D88" s="85" t="s">
        <v>324</v>
      </c>
      <c r="E88" s="50">
        <v>1</v>
      </c>
      <c r="F88" s="71" t="s">
        <v>30</v>
      </c>
      <c r="G88" s="72">
        <v>1182036</v>
      </c>
      <c r="H88" s="74">
        <v>275</v>
      </c>
      <c r="I88" s="73">
        <f t="shared" si="3"/>
        <v>225.40983606557378</v>
      </c>
      <c r="J88" s="32" t="e">
        <f>VLOOKUP(B88,#REF!,1,0)</f>
        <v>#REF!</v>
      </c>
      <c r="K88" s="14" t="e">
        <f>VLOOKUP(C88,#REF!,1,0)</f>
        <v>#REF!</v>
      </c>
      <c r="L88" s="33" t="e">
        <f>VLOOKUP(C88,#REF!,3,0)</f>
        <v>#REF!</v>
      </c>
      <c r="M88" s="73" t="e">
        <f t="shared" si="2"/>
        <v>#REF!</v>
      </c>
      <c r="N88" s="34"/>
      <c r="O88" s="35"/>
      <c r="P88" s="31"/>
      <c r="Q88" s="14"/>
      <c r="R88" s="35"/>
      <c r="S88" s="31"/>
      <c r="T88" s="23"/>
      <c r="U88" s="24"/>
    </row>
    <row r="89" spans="1:21" ht="39.75" customHeight="1" thickBot="1" x14ac:dyDescent="0.35">
      <c r="A89" s="36">
        <v>80</v>
      </c>
      <c r="B89" s="43" t="s">
        <v>63</v>
      </c>
      <c r="C89" s="38">
        <v>1182188</v>
      </c>
      <c r="D89" s="85" t="s">
        <v>324</v>
      </c>
      <c r="E89" s="50">
        <v>1</v>
      </c>
      <c r="F89" s="71" t="s">
        <v>63</v>
      </c>
      <c r="G89" s="72">
        <v>1182188</v>
      </c>
      <c r="H89" s="74">
        <v>7690</v>
      </c>
      <c r="I89" s="73">
        <f t="shared" si="3"/>
        <v>6303.2786885245905</v>
      </c>
      <c r="J89" s="32" t="e">
        <f>VLOOKUP(B89,#REF!,1,0)</f>
        <v>#REF!</v>
      </c>
      <c r="K89" s="14" t="e">
        <f>VLOOKUP(C89,#REF!,1,0)</f>
        <v>#REF!</v>
      </c>
      <c r="L89" s="33" t="e">
        <f>VLOOKUP(C89,#REF!,3,0)</f>
        <v>#REF!</v>
      </c>
      <c r="M89" s="73" t="e">
        <f t="shared" si="2"/>
        <v>#REF!</v>
      </c>
      <c r="N89" s="34"/>
      <c r="O89" s="35"/>
      <c r="P89" s="31"/>
      <c r="Q89" s="14"/>
      <c r="R89" s="35"/>
      <c r="S89" s="31"/>
      <c r="T89" s="23"/>
      <c r="U89" s="24"/>
    </row>
    <row r="90" spans="1:21" ht="39.75" customHeight="1" thickBot="1" x14ac:dyDescent="0.35">
      <c r="A90" s="36">
        <v>81</v>
      </c>
      <c r="B90" s="43" t="s">
        <v>64</v>
      </c>
      <c r="C90" s="38">
        <v>1182190</v>
      </c>
      <c r="D90" s="85" t="s">
        <v>324</v>
      </c>
      <c r="E90" s="50">
        <v>1</v>
      </c>
      <c r="F90" s="71" t="s">
        <v>64</v>
      </c>
      <c r="G90" s="72">
        <v>1182190</v>
      </c>
      <c r="H90" s="74">
        <v>8052</v>
      </c>
      <c r="I90" s="73">
        <f t="shared" si="3"/>
        <v>6600</v>
      </c>
      <c r="J90" s="32" t="e">
        <f>VLOOKUP(B90,#REF!,1,0)</f>
        <v>#REF!</v>
      </c>
      <c r="K90" s="14" t="e">
        <f>VLOOKUP(C90,#REF!,1,0)</f>
        <v>#REF!</v>
      </c>
      <c r="L90" s="33" t="e">
        <f>VLOOKUP(C90,#REF!,3,0)</f>
        <v>#REF!</v>
      </c>
      <c r="M90" s="73" t="e">
        <f t="shared" si="2"/>
        <v>#REF!</v>
      </c>
      <c r="N90" s="34"/>
      <c r="O90" s="35"/>
      <c r="P90" s="31"/>
      <c r="Q90" s="14"/>
      <c r="R90" s="35"/>
      <c r="S90" s="31"/>
      <c r="T90" s="23"/>
      <c r="U90" s="24"/>
    </row>
    <row r="91" spans="1:21" ht="39.75" customHeight="1" thickBot="1" x14ac:dyDescent="0.35">
      <c r="A91" s="36">
        <v>82</v>
      </c>
      <c r="B91" s="43" t="s">
        <v>61</v>
      </c>
      <c r="C91" s="38">
        <v>1182498</v>
      </c>
      <c r="D91" s="85" t="s">
        <v>324</v>
      </c>
      <c r="E91" s="50">
        <v>1</v>
      </c>
      <c r="F91" s="71" t="s">
        <v>61</v>
      </c>
      <c r="G91" s="72">
        <v>1182498</v>
      </c>
      <c r="H91" s="74">
        <v>2691</v>
      </c>
      <c r="I91" s="73">
        <f t="shared" si="3"/>
        <v>2205.7377049180327</v>
      </c>
      <c r="J91" s="32" t="e">
        <f>VLOOKUP(B91,#REF!,1,0)</f>
        <v>#REF!</v>
      </c>
      <c r="K91" s="14" t="e">
        <f>VLOOKUP(C91,#REF!,1,0)</f>
        <v>#REF!</v>
      </c>
      <c r="L91" s="33" t="e">
        <f>VLOOKUP(C91,#REF!,3,0)</f>
        <v>#REF!</v>
      </c>
      <c r="M91" s="73" t="e">
        <f t="shared" si="2"/>
        <v>#REF!</v>
      </c>
      <c r="N91" s="34"/>
      <c r="O91" s="35"/>
      <c r="P91" s="31"/>
      <c r="Q91" s="14"/>
      <c r="R91" s="35"/>
      <c r="S91" s="31"/>
      <c r="T91" s="23"/>
      <c r="U91" s="24"/>
    </row>
    <row r="92" spans="1:21" ht="39.75" customHeight="1" thickBot="1" x14ac:dyDescent="0.35">
      <c r="A92" s="36">
        <v>83</v>
      </c>
      <c r="B92" s="43" t="s">
        <v>48</v>
      </c>
      <c r="C92" s="38">
        <v>1182702</v>
      </c>
      <c r="D92" s="85" t="s">
        <v>324</v>
      </c>
      <c r="E92" s="50">
        <v>1</v>
      </c>
      <c r="F92" s="71" t="s">
        <v>48</v>
      </c>
      <c r="G92" s="72">
        <v>1182702</v>
      </c>
      <c r="H92" s="74">
        <v>12932.33</v>
      </c>
      <c r="I92" s="73">
        <f t="shared" si="3"/>
        <v>10600.27049180328</v>
      </c>
      <c r="J92" s="32" t="e">
        <f>VLOOKUP(B92,#REF!,1,0)</f>
        <v>#REF!</v>
      </c>
      <c r="K92" s="14" t="e">
        <f>VLOOKUP(C92,#REF!,1,0)</f>
        <v>#REF!</v>
      </c>
      <c r="L92" s="33" t="e">
        <f>VLOOKUP(C92,#REF!,3,0)</f>
        <v>#REF!</v>
      </c>
      <c r="M92" s="73" t="e">
        <f t="shared" si="2"/>
        <v>#REF!</v>
      </c>
      <c r="N92" s="34"/>
      <c r="O92" s="35"/>
      <c r="P92" s="31"/>
      <c r="Q92" s="14"/>
      <c r="R92" s="35"/>
      <c r="S92" s="31"/>
      <c r="T92" s="23"/>
      <c r="U92" s="24"/>
    </row>
    <row r="93" spans="1:21" ht="39.75" customHeight="1" thickBot="1" x14ac:dyDescent="0.35">
      <c r="A93" s="36">
        <v>84</v>
      </c>
      <c r="B93" s="43" t="s">
        <v>65</v>
      </c>
      <c r="C93" s="38">
        <v>1183399</v>
      </c>
      <c r="D93" s="85" t="s">
        <v>324</v>
      </c>
      <c r="E93" s="50">
        <v>1</v>
      </c>
      <c r="F93" s="71" t="s">
        <v>247</v>
      </c>
      <c r="G93" s="72">
        <v>1183399</v>
      </c>
      <c r="H93" s="74">
        <v>1465</v>
      </c>
      <c r="I93" s="73">
        <f t="shared" si="3"/>
        <v>1200.8196721311476</v>
      </c>
      <c r="J93" s="32" t="e">
        <f>VLOOKUP(B93,#REF!,1,0)</f>
        <v>#REF!</v>
      </c>
      <c r="K93" s="14" t="e">
        <f>VLOOKUP(C93,#REF!,1,0)</f>
        <v>#REF!</v>
      </c>
      <c r="L93" s="33" t="e">
        <f>VLOOKUP(C93,#REF!,3,0)</f>
        <v>#REF!</v>
      </c>
      <c r="M93" s="73" t="e">
        <f t="shared" si="2"/>
        <v>#REF!</v>
      </c>
      <c r="N93" s="34"/>
      <c r="O93" s="35"/>
      <c r="P93" s="31"/>
      <c r="Q93" s="14"/>
      <c r="R93" s="35"/>
      <c r="S93" s="31"/>
      <c r="T93" s="23"/>
      <c r="U93" s="24"/>
    </row>
    <row r="94" spans="1:21" ht="39.75" customHeight="1" thickBot="1" x14ac:dyDescent="0.35">
      <c r="A94" s="36">
        <v>85</v>
      </c>
      <c r="B94" s="43" t="s">
        <v>61</v>
      </c>
      <c r="C94" s="38">
        <v>1183403</v>
      </c>
      <c r="D94" s="85" t="s">
        <v>324</v>
      </c>
      <c r="E94" s="50">
        <v>1</v>
      </c>
      <c r="F94" s="71" t="s">
        <v>61</v>
      </c>
      <c r="G94" s="72">
        <v>1183403</v>
      </c>
      <c r="H94" s="74">
        <v>3737</v>
      </c>
      <c r="I94" s="73">
        <f t="shared" si="3"/>
        <v>3063.1147540983607</v>
      </c>
      <c r="J94" s="32" t="e">
        <f>VLOOKUP(B94,#REF!,1,0)</f>
        <v>#REF!</v>
      </c>
      <c r="K94" s="14" t="e">
        <f>VLOOKUP(C94,#REF!,1,0)</f>
        <v>#REF!</v>
      </c>
      <c r="L94" s="33" t="e">
        <f>VLOOKUP(C94,#REF!,3,0)</f>
        <v>#REF!</v>
      </c>
      <c r="M94" s="73" t="e">
        <f t="shared" si="2"/>
        <v>#REF!</v>
      </c>
      <c r="N94" s="34"/>
      <c r="O94" s="35"/>
      <c r="P94" s="31"/>
      <c r="Q94" s="14"/>
      <c r="R94" s="35"/>
      <c r="S94" s="31"/>
      <c r="T94" s="23"/>
      <c r="U94" s="24"/>
    </row>
    <row r="95" spans="1:21" ht="39.75" customHeight="1" thickBot="1" x14ac:dyDescent="0.35">
      <c r="A95" s="36">
        <v>86</v>
      </c>
      <c r="B95" s="43" t="s">
        <v>66</v>
      </c>
      <c r="C95" s="38">
        <v>1183574</v>
      </c>
      <c r="D95" s="85" t="s">
        <v>324</v>
      </c>
      <c r="E95" s="50">
        <v>1</v>
      </c>
      <c r="F95" s="71" t="s">
        <v>66</v>
      </c>
      <c r="G95" s="72">
        <v>1183574</v>
      </c>
      <c r="H95" s="74">
        <v>1650</v>
      </c>
      <c r="I95" s="73">
        <f t="shared" si="3"/>
        <v>1352.4590163934427</v>
      </c>
      <c r="J95" s="32" t="e">
        <f>VLOOKUP(B95,#REF!,1,0)</f>
        <v>#REF!</v>
      </c>
      <c r="K95" s="14" t="e">
        <f>VLOOKUP(C95,#REF!,1,0)</f>
        <v>#REF!</v>
      </c>
      <c r="L95" s="33" t="e">
        <f>VLOOKUP(C95,#REF!,3,0)</f>
        <v>#REF!</v>
      </c>
      <c r="M95" s="73" t="e">
        <f t="shared" si="2"/>
        <v>#REF!</v>
      </c>
      <c r="N95" s="34"/>
      <c r="O95" s="35"/>
      <c r="P95" s="31"/>
      <c r="Q95" s="14"/>
      <c r="R95" s="35"/>
      <c r="S95" s="31"/>
      <c r="T95" s="23"/>
      <c r="U95" s="24"/>
    </row>
    <row r="96" spans="1:21" ht="39.75" customHeight="1" thickBot="1" x14ac:dyDescent="0.35">
      <c r="A96" s="36">
        <v>87</v>
      </c>
      <c r="B96" s="43" t="s">
        <v>67</v>
      </c>
      <c r="C96" s="38">
        <v>1183592</v>
      </c>
      <c r="D96" s="85" t="s">
        <v>324</v>
      </c>
      <c r="E96" s="50">
        <v>1</v>
      </c>
      <c r="F96" s="71" t="s">
        <v>67</v>
      </c>
      <c r="G96" s="72">
        <v>1183592</v>
      </c>
      <c r="H96" s="74">
        <v>0</v>
      </c>
      <c r="I96" s="73">
        <f t="shared" si="3"/>
        <v>0</v>
      </c>
      <c r="J96" s="32" t="e">
        <f>VLOOKUP(B96,#REF!,1,0)</f>
        <v>#REF!</v>
      </c>
      <c r="K96" s="14" t="e">
        <f>VLOOKUP(C96,#REF!,1,0)</f>
        <v>#REF!</v>
      </c>
      <c r="L96" s="33" t="e">
        <f>VLOOKUP(C96,#REF!,3,0)</f>
        <v>#REF!</v>
      </c>
      <c r="M96" s="73" t="e">
        <f t="shared" si="2"/>
        <v>#REF!</v>
      </c>
      <c r="N96" s="34"/>
      <c r="O96" s="35"/>
      <c r="P96" s="31"/>
      <c r="Q96" s="14"/>
      <c r="R96" s="35"/>
      <c r="S96" s="31"/>
      <c r="T96" s="23"/>
      <c r="U96" s="24"/>
    </row>
    <row r="97" spans="1:21" ht="39.75" customHeight="1" thickBot="1" x14ac:dyDescent="0.35">
      <c r="A97" s="36">
        <v>88</v>
      </c>
      <c r="B97" s="43" t="s">
        <v>68</v>
      </c>
      <c r="C97" s="38">
        <v>1183626</v>
      </c>
      <c r="D97" s="85" t="s">
        <v>324</v>
      </c>
      <c r="E97" s="50">
        <v>1</v>
      </c>
      <c r="F97" s="71" t="s">
        <v>68</v>
      </c>
      <c r="G97" s="72">
        <v>1183626</v>
      </c>
      <c r="H97" s="74">
        <v>56402.33</v>
      </c>
      <c r="I97" s="73">
        <f t="shared" si="3"/>
        <v>46231.418032786889</v>
      </c>
      <c r="J97" s="32" t="e">
        <f>VLOOKUP(B97,#REF!,1,0)</f>
        <v>#REF!</v>
      </c>
      <c r="K97" s="14" t="e">
        <f>VLOOKUP(C97,#REF!,1,0)</f>
        <v>#REF!</v>
      </c>
      <c r="L97" s="33" t="e">
        <f>VLOOKUP(C97,#REF!,3,0)</f>
        <v>#REF!</v>
      </c>
      <c r="M97" s="73" t="e">
        <f t="shared" si="2"/>
        <v>#REF!</v>
      </c>
      <c r="N97" s="34"/>
      <c r="O97" s="35"/>
      <c r="P97" s="31"/>
      <c r="Q97" s="14"/>
      <c r="R97" s="35"/>
      <c r="S97" s="31"/>
      <c r="T97" s="23"/>
      <c r="U97" s="24"/>
    </row>
    <row r="98" spans="1:21" ht="39.75" customHeight="1" thickBot="1" x14ac:dyDescent="0.35">
      <c r="A98" s="36">
        <v>89</v>
      </c>
      <c r="B98" s="43" t="s">
        <v>35</v>
      </c>
      <c r="C98" s="38">
        <v>1183665</v>
      </c>
      <c r="D98" s="85" t="s">
        <v>324</v>
      </c>
      <c r="E98" s="50">
        <v>1</v>
      </c>
      <c r="F98" s="71" t="s">
        <v>35</v>
      </c>
      <c r="G98" s="72">
        <v>1183665</v>
      </c>
      <c r="H98" s="74">
        <v>1150</v>
      </c>
      <c r="I98" s="73">
        <f t="shared" si="3"/>
        <v>942.62295081967216</v>
      </c>
      <c r="J98" s="32" t="e">
        <f>VLOOKUP(B98,#REF!,1,0)</f>
        <v>#REF!</v>
      </c>
      <c r="K98" s="14" t="e">
        <f>VLOOKUP(C98,#REF!,1,0)</f>
        <v>#REF!</v>
      </c>
      <c r="L98" s="33" t="e">
        <f>VLOOKUP(C98,#REF!,3,0)</f>
        <v>#REF!</v>
      </c>
      <c r="M98" s="73" t="e">
        <f t="shared" si="2"/>
        <v>#REF!</v>
      </c>
      <c r="N98" s="34"/>
      <c r="O98" s="35"/>
      <c r="P98" s="31"/>
      <c r="Q98" s="14"/>
      <c r="R98" s="35"/>
      <c r="S98" s="31"/>
      <c r="T98" s="23"/>
      <c r="U98" s="24"/>
    </row>
    <row r="99" spans="1:21" ht="39.75" customHeight="1" thickBot="1" x14ac:dyDescent="0.35">
      <c r="A99" s="36">
        <v>90</v>
      </c>
      <c r="B99" s="43" t="s">
        <v>67</v>
      </c>
      <c r="C99" s="38">
        <v>1183692</v>
      </c>
      <c r="D99" s="85" t="s">
        <v>324</v>
      </c>
      <c r="E99" s="50">
        <v>1</v>
      </c>
      <c r="F99" s="71" t="s">
        <v>67</v>
      </c>
      <c r="G99" s="72">
        <v>1183692</v>
      </c>
      <c r="H99" s="74">
        <v>22420</v>
      </c>
      <c r="I99" s="73">
        <f t="shared" si="3"/>
        <v>18377.049180327871</v>
      </c>
      <c r="J99" s="32" t="e">
        <f>VLOOKUP(B99,#REF!,1,0)</f>
        <v>#REF!</v>
      </c>
      <c r="K99" s="14" t="e">
        <f>VLOOKUP(C99,#REF!,1,0)</f>
        <v>#REF!</v>
      </c>
      <c r="L99" s="33" t="e">
        <f>VLOOKUP(C99,#REF!,3,0)</f>
        <v>#REF!</v>
      </c>
      <c r="M99" s="73" t="e">
        <f t="shared" si="2"/>
        <v>#REF!</v>
      </c>
      <c r="N99" s="34"/>
      <c r="O99" s="35"/>
      <c r="P99" s="31"/>
      <c r="Q99" s="14"/>
      <c r="R99" s="35"/>
      <c r="S99" s="31"/>
      <c r="T99" s="23"/>
      <c r="U99" s="24"/>
    </row>
    <row r="100" spans="1:21" ht="39.75" customHeight="1" thickBot="1" x14ac:dyDescent="0.35">
      <c r="A100" s="36">
        <v>91</v>
      </c>
      <c r="B100" s="43" t="s">
        <v>69</v>
      </c>
      <c r="C100" s="38">
        <v>1183693</v>
      </c>
      <c r="D100" s="85" t="s">
        <v>324</v>
      </c>
      <c r="E100" s="50">
        <v>1</v>
      </c>
      <c r="F100" s="71" t="s">
        <v>69</v>
      </c>
      <c r="G100" s="72">
        <v>1183693</v>
      </c>
      <c r="H100" s="74">
        <v>12497.63</v>
      </c>
      <c r="I100" s="73">
        <f t="shared" si="3"/>
        <v>10243.959016393443</v>
      </c>
      <c r="J100" s="32" t="e">
        <f>VLOOKUP(B100,#REF!,1,0)</f>
        <v>#REF!</v>
      </c>
      <c r="K100" s="14" t="e">
        <f>VLOOKUP(C100,#REF!,1,0)</f>
        <v>#REF!</v>
      </c>
      <c r="L100" s="33" t="e">
        <f>VLOOKUP(C100,#REF!,3,0)</f>
        <v>#REF!</v>
      </c>
      <c r="M100" s="73" t="e">
        <f t="shared" si="2"/>
        <v>#REF!</v>
      </c>
      <c r="N100" s="34"/>
      <c r="O100" s="35"/>
      <c r="P100" s="31"/>
      <c r="Q100" s="14"/>
      <c r="R100" s="35"/>
      <c r="S100" s="31"/>
      <c r="T100" s="23"/>
      <c r="U100" s="24"/>
    </row>
    <row r="101" spans="1:21" ht="39.75" customHeight="1" thickBot="1" x14ac:dyDescent="0.35">
      <c r="A101" s="36">
        <v>92</v>
      </c>
      <c r="B101" s="43" t="s">
        <v>70</v>
      </c>
      <c r="C101" s="38">
        <v>1183716</v>
      </c>
      <c r="D101" s="85" t="s">
        <v>324</v>
      </c>
      <c r="E101" s="50">
        <v>1</v>
      </c>
      <c r="F101" s="71" t="s">
        <v>70</v>
      </c>
      <c r="G101" s="72">
        <v>1183716</v>
      </c>
      <c r="H101" s="74">
        <v>68573.929999999993</v>
      </c>
      <c r="I101" s="73">
        <f t="shared" si="3"/>
        <v>56208.139344262294</v>
      </c>
      <c r="J101" s="32" t="e">
        <f>VLOOKUP(B101,#REF!,1,0)</f>
        <v>#REF!</v>
      </c>
      <c r="K101" s="14" t="e">
        <f>VLOOKUP(C101,#REF!,1,0)</f>
        <v>#REF!</v>
      </c>
      <c r="L101" s="33" t="e">
        <f>VLOOKUP(C101,#REF!,3,0)</f>
        <v>#REF!</v>
      </c>
      <c r="M101" s="73" t="e">
        <f t="shared" si="2"/>
        <v>#REF!</v>
      </c>
      <c r="N101" s="34"/>
      <c r="O101" s="35"/>
      <c r="P101" s="31"/>
      <c r="Q101" s="14"/>
      <c r="R101" s="35"/>
      <c r="S101" s="31"/>
      <c r="T101" s="23"/>
      <c r="U101" s="24"/>
    </row>
    <row r="102" spans="1:21" ht="39.75" customHeight="1" thickBot="1" x14ac:dyDescent="0.35">
      <c r="A102" s="36">
        <v>93</v>
      </c>
      <c r="B102" s="43" t="s">
        <v>33</v>
      </c>
      <c r="C102" s="38">
        <v>1183825</v>
      </c>
      <c r="D102" s="85" t="s">
        <v>324</v>
      </c>
      <c r="E102" s="50">
        <v>1</v>
      </c>
      <c r="F102" s="71" t="s">
        <v>33</v>
      </c>
      <c r="G102" s="72">
        <v>1183825</v>
      </c>
      <c r="H102" s="74">
        <v>880</v>
      </c>
      <c r="I102" s="73">
        <f t="shared" si="3"/>
        <v>721.31147540983613</v>
      </c>
      <c r="J102" s="32" t="e">
        <f>VLOOKUP(B102,#REF!,1,0)</f>
        <v>#REF!</v>
      </c>
      <c r="K102" s="14" t="e">
        <f>VLOOKUP(C102,#REF!,1,0)</f>
        <v>#REF!</v>
      </c>
      <c r="L102" s="33" t="e">
        <f>VLOOKUP(C102,#REF!,3,0)</f>
        <v>#REF!</v>
      </c>
      <c r="M102" s="73" t="e">
        <f t="shared" si="2"/>
        <v>#REF!</v>
      </c>
      <c r="N102" s="34"/>
      <c r="O102" s="35"/>
      <c r="P102" s="31"/>
      <c r="Q102" s="14"/>
      <c r="R102" s="35"/>
      <c r="S102" s="31"/>
      <c r="T102" s="23"/>
      <c r="U102" s="24"/>
    </row>
    <row r="103" spans="1:21" ht="39.75" customHeight="1" thickBot="1" x14ac:dyDescent="0.35">
      <c r="A103" s="36">
        <v>94</v>
      </c>
      <c r="B103" s="43" t="s">
        <v>68</v>
      </c>
      <c r="C103" s="38">
        <v>1183850</v>
      </c>
      <c r="D103" s="85" t="s">
        <v>324</v>
      </c>
      <c r="E103" s="50">
        <v>1</v>
      </c>
      <c r="F103" s="71" t="s">
        <v>68</v>
      </c>
      <c r="G103" s="72">
        <v>1183850</v>
      </c>
      <c r="H103" s="74">
        <v>49990.5</v>
      </c>
      <c r="I103" s="73">
        <f t="shared" si="3"/>
        <v>40975.819672131147</v>
      </c>
      <c r="J103" s="32" t="e">
        <f>VLOOKUP(B103,#REF!,1,0)</f>
        <v>#REF!</v>
      </c>
      <c r="K103" s="14" t="e">
        <f>VLOOKUP(C103,#REF!,1,0)</f>
        <v>#REF!</v>
      </c>
      <c r="L103" s="33" t="e">
        <f>VLOOKUP(C103,#REF!,3,0)</f>
        <v>#REF!</v>
      </c>
      <c r="M103" s="73" t="e">
        <f t="shared" si="2"/>
        <v>#REF!</v>
      </c>
      <c r="N103" s="34"/>
      <c r="O103" s="35"/>
      <c r="P103" s="31"/>
      <c r="Q103" s="14"/>
      <c r="R103" s="35"/>
      <c r="S103" s="31"/>
      <c r="T103" s="23"/>
      <c r="U103" s="24"/>
    </row>
    <row r="104" spans="1:21" ht="39.75" customHeight="1" thickBot="1" x14ac:dyDescent="0.35">
      <c r="A104" s="36">
        <v>95</v>
      </c>
      <c r="B104" s="43" t="s">
        <v>71</v>
      </c>
      <c r="C104" s="38">
        <v>1210090</v>
      </c>
      <c r="D104" s="85" t="s">
        <v>324</v>
      </c>
      <c r="E104" s="50">
        <v>1</v>
      </c>
      <c r="F104" s="71" t="s">
        <v>71</v>
      </c>
      <c r="G104" s="72">
        <v>1210090</v>
      </c>
      <c r="H104" s="74">
        <v>2490</v>
      </c>
      <c r="I104" s="73">
        <f t="shared" si="3"/>
        <v>2040.983606557377</v>
      </c>
      <c r="J104" s="32" t="e">
        <f>VLOOKUP(B104,#REF!,1,0)</f>
        <v>#REF!</v>
      </c>
      <c r="K104" s="14" t="e">
        <f>VLOOKUP(C104,#REF!,1,0)</f>
        <v>#REF!</v>
      </c>
      <c r="L104" s="33" t="e">
        <f>VLOOKUP(C104,#REF!,3,0)</f>
        <v>#REF!</v>
      </c>
      <c r="M104" s="73" t="e">
        <f t="shared" si="2"/>
        <v>#REF!</v>
      </c>
      <c r="N104" s="34"/>
      <c r="O104" s="35"/>
      <c r="P104" s="31"/>
      <c r="Q104" s="14"/>
      <c r="R104" s="35"/>
      <c r="S104" s="31"/>
      <c r="T104" s="23"/>
      <c r="U104" s="24"/>
    </row>
    <row r="105" spans="1:21" ht="39.75" customHeight="1" thickBot="1" x14ac:dyDescent="0.35">
      <c r="A105" s="36">
        <v>96</v>
      </c>
      <c r="B105" s="43" t="s">
        <v>33</v>
      </c>
      <c r="C105" s="38">
        <v>1215850</v>
      </c>
      <c r="D105" s="85" t="s">
        <v>324</v>
      </c>
      <c r="E105" s="50">
        <v>1</v>
      </c>
      <c r="F105" s="71" t="s">
        <v>33</v>
      </c>
      <c r="G105" s="72">
        <v>1215850</v>
      </c>
      <c r="H105" s="74">
        <v>1150</v>
      </c>
      <c r="I105" s="73">
        <f t="shared" si="3"/>
        <v>942.62295081967216</v>
      </c>
      <c r="J105" s="32" t="e">
        <f>VLOOKUP(B105,#REF!,1,0)</f>
        <v>#REF!</v>
      </c>
      <c r="K105" s="14" t="e">
        <f>VLOOKUP(C105,#REF!,1,0)</f>
        <v>#REF!</v>
      </c>
      <c r="L105" s="33" t="e">
        <f>VLOOKUP(C105,#REF!,3,0)</f>
        <v>#REF!</v>
      </c>
      <c r="M105" s="73" t="e">
        <f t="shared" si="2"/>
        <v>#REF!</v>
      </c>
      <c r="N105" s="34"/>
      <c r="O105" s="35"/>
      <c r="P105" s="31"/>
      <c r="Q105" s="14"/>
      <c r="R105" s="35"/>
      <c r="S105" s="31"/>
      <c r="T105" s="23"/>
      <c r="U105" s="24"/>
    </row>
    <row r="106" spans="1:21" ht="39.75" customHeight="1" thickBot="1" x14ac:dyDescent="0.35">
      <c r="A106" s="36">
        <v>97</v>
      </c>
      <c r="B106" s="43" t="s">
        <v>33</v>
      </c>
      <c r="C106" s="38">
        <v>1216128</v>
      </c>
      <c r="D106" s="85" t="s">
        <v>324</v>
      </c>
      <c r="E106" s="50">
        <v>1</v>
      </c>
      <c r="F106" s="71" t="s">
        <v>33</v>
      </c>
      <c r="G106" s="72">
        <v>1216128</v>
      </c>
      <c r="H106" s="74">
        <v>1097.6199999999999</v>
      </c>
      <c r="I106" s="73">
        <f t="shared" si="3"/>
        <v>899.68852459016387</v>
      </c>
      <c r="J106" s="32" t="e">
        <f>VLOOKUP(B106,#REF!,1,0)</f>
        <v>#REF!</v>
      </c>
      <c r="K106" s="14" t="e">
        <f>VLOOKUP(C106,#REF!,1,0)</f>
        <v>#REF!</v>
      </c>
      <c r="L106" s="33" t="e">
        <f>VLOOKUP(C106,#REF!,3,0)</f>
        <v>#REF!</v>
      </c>
      <c r="M106" s="73" t="e">
        <f t="shared" si="2"/>
        <v>#REF!</v>
      </c>
      <c r="N106" s="34"/>
      <c r="O106" s="35"/>
      <c r="P106" s="31"/>
      <c r="Q106" s="14"/>
      <c r="R106" s="35"/>
      <c r="S106" s="31"/>
      <c r="T106" s="23"/>
      <c r="U106" s="24"/>
    </row>
    <row r="107" spans="1:21" ht="39.75" customHeight="1" thickBot="1" x14ac:dyDescent="0.35">
      <c r="A107" s="36">
        <v>98</v>
      </c>
      <c r="B107" s="43" t="s">
        <v>72</v>
      </c>
      <c r="C107" s="38">
        <v>1216240</v>
      </c>
      <c r="D107" s="85" t="s">
        <v>324</v>
      </c>
      <c r="E107" s="50">
        <v>1</v>
      </c>
      <c r="F107" s="71" t="s">
        <v>72</v>
      </c>
      <c r="G107" s="72">
        <v>1216240</v>
      </c>
      <c r="H107" s="74">
        <v>1500</v>
      </c>
      <c r="I107" s="73">
        <f t="shared" si="3"/>
        <v>1229.5081967213116</v>
      </c>
      <c r="J107" s="32" t="e">
        <f>VLOOKUP(B107,#REF!,1,0)</f>
        <v>#REF!</v>
      </c>
      <c r="K107" s="14" t="e">
        <f>VLOOKUP(C107,#REF!,1,0)</f>
        <v>#REF!</v>
      </c>
      <c r="L107" s="33" t="e">
        <f>VLOOKUP(C107,#REF!,3,0)</f>
        <v>#REF!</v>
      </c>
      <c r="M107" s="73" t="e">
        <f t="shared" si="2"/>
        <v>#REF!</v>
      </c>
      <c r="N107" s="34"/>
      <c r="O107" s="35"/>
      <c r="P107" s="31"/>
      <c r="Q107" s="14"/>
      <c r="R107" s="35"/>
      <c r="S107" s="31"/>
      <c r="T107" s="23"/>
      <c r="U107" s="24"/>
    </row>
    <row r="108" spans="1:21" ht="39.75" customHeight="1" thickBot="1" x14ac:dyDescent="0.35">
      <c r="A108" s="36">
        <v>99</v>
      </c>
      <c r="B108" s="43" t="s">
        <v>50</v>
      </c>
      <c r="C108" s="38">
        <v>1236290</v>
      </c>
      <c r="D108" s="85" t="s">
        <v>324</v>
      </c>
      <c r="E108" s="50">
        <v>1</v>
      </c>
      <c r="F108" s="71" t="s">
        <v>50</v>
      </c>
      <c r="G108" s="72">
        <v>1236290</v>
      </c>
      <c r="H108" s="74">
        <v>1620.49</v>
      </c>
      <c r="I108" s="73">
        <f t="shared" si="3"/>
        <v>1328.2704918032787</v>
      </c>
      <c r="J108" s="32" t="e">
        <f>VLOOKUP(B108,#REF!,1,0)</f>
        <v>#REF!</v>
      </c>
      <c r="K108" s="14" t="e">
        <f>VLOOKUP(C108,#REF!,1,0)</f>
        <v>#REF!</v>
      </c>
      <c r="L108" s="33" t="e">
        <f>VLOOKUP(C108,#REF!,3,0)</f>
        <v>#REF!</v>
      </c>
      <c r="M108" s="73" t="e">
        <f t="shared" si="2"/>
        <v>#REF!</v>
      </c>
      <c r="N108" s="34"/>
      <c r="O108" s="35"/>
      <c r="P108" s="31"/>
      <c r="Q108" s="14"/>
      <c r="R108" s="35"/>
      <c r="S108" s="31"/>
      <c r="T108" s="23"/>
      <c r="U108" s="24"/>
    </row>
    <row r="109" spans="1:21" ht="39.75" customHeight="1" thickBot="1" x14ac:dyDescent="0.35">
      <c r="A109" s="36">
        <v>100</v>
      </c>
      <c r="B109" s="43" t="s">
        <v>73</v>
      </c>
      <c r="C109" s="38">
        <v>1236291</v>
      </c>
      <c r="D109" s="85" t="s">
        <v>324</v>
      </c>
      <c r="E109" s="50">
        <v>1</v>
      </c>
      <c r="F109" s="71" t="s">
        <v>73</v>
      </c>
      <c r="G109" s="72">
        <v>1236291</v>
      </c>
      <c r="H109" s="74">
        <v>3488.47</v>
      </c>
      <c r="I109" s="73">
        <f t="shared" si="3"/>
        <v>2859.4016393442621</v>
      </c>
      <c r="J109" s="32" t="e">
        <f>VLOOKUP(B109,#REF!,1,0)</f>
        <v>#REF!</v>
      </c>
      <c r="K109" s="14" t="e">
        <f>VLOOKUP(C109,#REF!,1,0)</f>
        <v>#REF!</v>
      </c>
      <c r="L109" s="33" t="e">
        <f>VLOOKUP(C109,#REF!,3,0)</f>
        <v>#REF!</v>
      </c>
      <c r="M109" s="73" t="e">
        <f t="shared" si="2"/>
        <v>#REF!</v>
      </c>
      <c r="N109" s="34"/>
      <c r="O109" s="35"/>
      <c r="P109" s="31"/>
      <c r="Q109" s="14"/>
      <c r="R109" s="35"/>
      <c r="S109" s="31"/>
      <c r="T109" s="23"/>
      <c r="U109" s="24"/>
    </row>
    <row r="110" spans="1:21" ht="39.75" customHeight="1" thickBot="1" x14ac:dyDescent="0.35">
      <c r="A110" s="36">
        <v>101</v>
      </c>
      <c r="B110" s="43" t="s">
        <v>74</v>
      </c>
      <c r="C110" s="38">
        <v>1319883</v>
      </c>
      <c r="D110" s="85" t="s">
        <v>324</v>
      </c>
      <c r="E110" s="50">
        <v>1</v>
      </c>
      <c r="F110" s="71" t="s">
        <v>74</v>
      </c>
      <c r="G110" s="72">
        <v>1319883</v>
      </c>
      <c r="H110" s="74">
        <v>4026</v>
      </c>
      <c r="I110" s="73">
        <f t="shared" si="3"/>
        <v>3300</v>
      </c>
      <c r="J110" s="32" t="e">
        <f>VLOOKUP(B110,#REF!,1,0)</f>
        <v>#REF!</v>
      </c>
      <c r="K110" s="14" t="e">
        <f>VLOOKUP(C110,#REF!,1,0)</f>
        <v>#REF!</v>
      </c>
      <c r="L110" s="33" t="e">
        <f>VLOOKUP(C110,#REF!,3,0)</f>
        <v>#REF!</v>
      </c>
      <c r="M110" s="73" t="e">
        <f t="shared" si="2"/>
        <v>#REF!</v>
      </c>
      <c r="N110" s="34"/>
      <c r="O110" s="35"/>
      <c r="P110" s="31"/>
      <c r="Q110" s="14"/>
      <c r="R110" s="35"/>
      <c r="S110" s="31"/>
      <c r="T110" s="23"/>
      <c r="U110" s="24"/>
    </row>
    <row r="111" spans="1:21" ht="39.75" customHeight="1" thickBot="1" x14ac:dyDescent="0.35">
      <c r="A111" s="36">
        <v>102</v>
      </c>
      <c r="B111" s="43" t="s">
        <v>75</v>
      </c>
      <c r="C111" s="38">
        <v>1400708</v>
      </c>
      <c r="D111" s="85" t="s">
        <v>324</v>
      </c>
      <c r="E111" s="50">
        <v>1</v>
      </c>
      <c r="F111" s="71" t="s">
        <v>75</v>
      </c>
      <c r="G111" s="72">
        <v>1400708</v>
      </c>
      <c r="H111" s="74">
        <v>1940</v>
      </c>
      <c r="I111" s="73">
        <f t="shared" si="3"/>
        <v>1590.1639344262296</v>
      </c>
      <c r="J111" s="32" t="e">
        <f>VLOOKUP(B111,#REF!,1,0)</f>
        <v>#REF!</v>
      </c>
      <c r="K111" s="14" t="e">
        <f>VLOOKUP(C111,#REF!,1,0)</f>
        <v>#REF!</v>
      </c>
      <c r="L111" s="33" t="e">
        <f>VLOOKUP(C111,#REF!,3,0)</f>
        <v>#REF!</v>
      </c>
      <c r="M111" s="73" t="e">
        <f t="shared" si="2"/>
        <v>#REF!</v>
      </c>
      <c r="N111" s="34"/>
      <c r="O111" s="35"/>
      <c r="P111" s="31"/>
      <c r="Q111" s="14"/>
      <c r="R111" s="35"/>
      <c r="S111" s="31"/>
      <c r="T111" s="23"/>
      <c r="U111" s="24"/>
    </row>
    <row r="112" spans="1:21" ht="39.75" customHeight="1" thickBot="1" x14ac:dyDescent="0.35">
      <c r="A112" s="36">
        <v>103</v>
      </c>
      <c r="B112" s="43" t="s">
        <v>76</v>
      </c>
      <c r="C112" s="38">
        <v>2101785</v>
      </c>
      <c r="D112" s="85" t="s">
        <v>324</v>
      </c>
      <c r="E112" s="50">
        <v>1</v>
      </c>
      <c r="F112" s="71" t="s">
        <v>76</v>
      </c>
      <c r="G112" s="72">
        <v>2101785</v>
      </c>
      <c r="H112" s="74">
        <v>39123</v>
      </c>
      <c r="I112" s="73">
        <f t="shared" si="3"/>
        <v>32068.032786885247</v>
      </c>
      <c r="J112" s="32" t="e">
        <f>VLOOKUP(B112,#REF!,1,0)</f>
        <v>#REF!</v>
      </c>
      <c r="K112" s="14" t="e">
        <f>VLOOKUP(C112,#REF!,1,0)</f>
        <v>#REF!</v>
      </c>
      <c r="L112" s="33" t="e">
        <f>VLOOKUP(C112,#REF!,3,0)</f>
        <v>#REF!</v>
      </c>
      <c r="M112" s="73" t="e">
        <f t="shared" si="2"/>
        <v>#REF!</v>
      </c>
      <c r="N112" s="34"/>
      <c r="O112" s="35"/>
      <c r="P112" s="31"/>
      <c r="Q112" s="14"/>
      <c r="R112" s="35"/>
      <c r="S112" s="31"/>
      <c r="T112" s="23"/>
      <c r="U112" s="24"/>
    </row>
    <row r="113" spans="1:21" ht="39.75" customHeight="1" thickBot="1" x14ac:dyDescent="0.35">
      <c r="A113" s="36">
        <v>104</v>
      </c>
      <c r="B113" s="43" t="s">
        <v>77</v>
      </c>
      <c r="C113" s="38">
        <v>2102313</v>
      </c>
      <c r="D113" s="85" t="s">
        <v>324</v>
      </c>
      <c r="E113" s="50">
        <v>1</v>
      </c>
      <c r="F113" s="71" t="s">
        <v>77</v>
      </c>
      <c r="G113" s="72">
        <v>2102313</v>
      </c>
      <c r="H113" s="74">
        <v>9520</v>
      </c>
      <c r="I113" s="73">
        <f t="shared" si="3"/>
        <v>7803.2786885245905</v>
      </c>
      <c r="J113" s="32" t="e">
        <f>VLOOKUP(B113,#REF!,1,0)</f>
        <v>#REF!</v>
      </c>
      <c r="K113" s="14" t="e">
        <f>VLOOKUP(C113,#REF!,1,0)</f>
        <v>#REF!</v>
      </c>
      <c r="L113" s="33" t="e">
        <f>VLOOKUP(C113,#REF!,3,0)</f>
        <v>#REF!</v>
      </c>
      <c r="M113" s="73" t="e">
        <f t="shared" si="2"/>
        <v>#REF!</v>
      </c>
      <c r="N113" s="34"/>
      <c r="O113" s="35"/>
      <c r="P113" s="31"/>
      <c r="Q113" s="14"/>
      <c r="R113" s="35"/>
      <c r="S113" s="31"/>
      <c r="T113" s="23"/>
      <c r="U113" s="24"/>
    </row>
    <row r="114" spans="1:21" ht="39.75" customHeight="1" thickBot="1" x14ac:dyDescent="0.35">
      <c r="A114" s="36">
        <v>105</v>
      </c>
      <c r="B114" s="43" t="s">
        <v>78</v>
      </c>
      <c r="C114" s="38">
        <v>2111519</v>
      </c>
      <c r="D114" s="85" t="s">
        <v>324</v>
      </c>
      <c r="E114" s="50">
        <v>1</v>
      </c>
      <c r="F114" s="71" t="s">
        <v>78</v>
      </c>
      <c r="G114" s="72">
        <v>2111519</v>
      </c>
      <c r="H114" s="74">
        <v>4136.17</v>
      </c>
      <c r="I114" s="73">
        <f t="shared" si="3"/>
        <v>3390.3032786885246</v>
      </c>
      <c r="J114" s="32" t="e">
        <f>VLOOKUP(B114,#REF!,1,0)</f>
        <v>#REF!</v>
      </c>
      <c r="K114" s="14" t="e">
        <f>VLOOKUP(C114,#REF!,1,0)</f>
        <v>#REF!</v>
      </c>
      <c r="L114" s="33" t="e">
        <f>VLOOKUP(C114,#REF!,3,0)</f>
        <v>#REF!</v>
      </c>
      <c r="M114" s="73" t="e">
        <f t="shared" si="2"/>
        <v>#REF!</v>
      </c>
      <c r="N114" s="34"/>
      <c r="O114" s="35"/>
      <c r="P114" s="31"/>
      <c r="Q114" s="14"/>
      <c r="R114" s="35"/>
      <c r="S114" s="31"/>
      <c r="T114" s="23"/>
      <c r="U114" s="24"/>
    </row>
    <row r="115" spans="1:21" ht="39.75" customHeight="1" thickBot="1" x14ac:dyDescent="0.35">
      <c r="A115" s="36">
        <v>106</v>
      </c>
      <c r="B115" s="43" t="s">
        <v>79</v>
      </c>
      <c r="C115" s="38">
        <v>2111918</v>
      </c>
      <c r="D115" s="85" t="s">
        <v>324</v>
      </c>
      <c r="E115" s="50">
        <v>1</v>
      </c>
      <c r="F115" s="71" t="s">
        <v>79</v>
      </c>
      <c r="G115" s="72">
        <v>2111918</v>
      </c>
      <c r="H115" s="74">
        <v>4890.38</v>
      </c>
      <c r="I115" s="73">
        <f t="shared" si="3"/>
        <v>4008.5081967213118</v>
      </c>
      <c r="J115" s="32" t="e">
        <f>VLOOKUP(B115,#REF!,1,0)</f>
        <v>#REF!</v>
      </c>
      <c r="K115" s="14" t="e">
        <f>VLOOKUP(C115,#REF!,1,0)</f>
        <v>#REF!</v>
      </c>
      <c r="L115" s="33" t="e">
        <f>VLOOKUP(C115,#REF!,3,0)</f>
        <v>#REF!</v>
      </c>
      <c r="M115" s="73" t="e">
        <f t="shared" si="2"/>
        <v>#REF!</v>
      </c>
      <c r="N115" s="34"/>
      <c r="O115" s="35"/>
      <c r="P115" s="31"/>
      <c r="Q115" s="14"/>
      <c r="R115" s="35"/>
      <c r="S115" s="31"/>
      <c r="T115" s="23"/>
      <c r="U115" s="24"/>
    </row>
    <row r="116" spans="1:21" ht="39.75" customHeight="1" thickBot="1" x14ac:dyDescent="0.35">
      <c r="A116" s="36">
        <v>107</v>
      </c>
      <c r="B116" s="43" t="s">
        <v>80</v>
      </c>
      <c r="C116" s="38">
        <v>2112512</v>
      </c>
      <c r="D116" s="85" t="s">
        <v>324</v>
      </c>
      <c r="E116" s="50">
        <v>1</v>
      </c>
      <c r="F116" s="71" t="s">
        <v>80</v>
      </c>
      <c r="G116" s="72">
        <v>2112512</v>
      </c>
      <c r="H116" s="74">
        <v>8852.89</v>
      </c>
      <c r="I116" s="73">
        <f t="shared" si="3"/>
        <v>7256.4672131147536</v>
      </c>
      <c r="J116" s="32" t="e">
        <f>VLOOKUP(B116,#REF!,1,0)</f>
        <v>#REF!</v>
      </c>
      <c r="K116" s="14" t="e">
        <f>VLOOKUP(C116,#REF!,1,0)</f>
        <v>#REF!</v>
      </c>
      <c r="L116" s="33" t="e">
        <f>VLOOKUP(C116,#REF!,3,0)</f>
        <v>#REF!</v>
      </c>
      <c r="M116" s="73" t="e">
        <f t="shared" si="2"/>
        <v>#REF!</v>
      </c>
      <c r="N116" s="34"/>
      <c r="O116" s="35"/>
      <c r="P116" s="31"/>
      <c r="Q116" s="14"/>
      <c r="R116" s="35"/>
      <c r="S116" s="31"/>
      <c r="T116" s="23"/>
      <c r="U116" s="24"/>
    </row>
    <row r="117" spans="1:21" ht="39.75" customHeight="1" thickBot="1" x14ac:dyDescent="0.35">
      <c r="A117" s="36">
        <v>108</v>
      </c>
      <c r="B117" s="43" t="s">
        <v>81</v>
      </c>
      <c r="C117" s="38">
        <v>2112860</v>
      </c>
      <c r="D117" s="85" t="s">
        <v>324</v>
      </c>
      <c r="E117" s="50">
        <v>1</v>
      </c>
      <c r="F117" s="71" t="s">
        <v>81</v>
      </c>
      <c r="G117" s="72">
        <v>2112860</v>
      </c>
      <c r="H117" s="74">
        <v>25380.74</v>
      </c>
      <c r="I117" s="73">
        <f t="shared" si="3"/>
        <v>20803.885245901642</v>
      </c>
      <c r="J117" s="32" t="e">
        <f>VLOOKUP(B117,#REF!,1,0)</f>
        <v>#REF!</v>
      </c>
      <c r="K117" s="14" t="e">
        <f>VLOOKUP(C117,#REF!,1,0)</f>
        <v>#REF!</v>
      </c>
      <c r="L117" s="33" t="e">
        <f>VLOOKUP(C117,#REF!,3,0)</f>
        <v>#REF!</v>
      </c>
      <c r="M117" s="73" t="e">
        <f t="shared" si="2"/>
        <v>#REF!</v>
      </c>
      <c r="N117" s="34"/>
      <c r="O117" s="35"/>
      <c r="P117" s="31"/>
      <c r="Q117" s="14"/>
      <c r="R117" s="35"/>
      <c r="S117" s="31"/>
      <c r="T117" s="23"/>
      <c r="U117" s="24"/>
    </row>
    <row r="118" spans="1:21" ht="39.75" customHeight="1" thickBot="1" x14ac:dyDescent="0.35">
      <c r="A118" s="36">
        <v>109</v>
      </c>
      <c r="B118" s="43" t="s">
        <v>82</v>
      </c>
      <c r="C118" s="38">
        <v>2112957</v>
      </c>
      <c r="D118" s="85" t="s">
        <v>324</v>
      </c>
      <c r="E118" s="50">
        <v>1</v>
      </c>
      <c r="F118" s="71" t="s">
        <v>141</v>
      </c>
      <c r="G118" s="72">
        <v>2112957</v>
      </c>
      <c r="H118" s="74">
        <v>29994.3</v>
      </c>
      <c r="I118" s="73">
        <f t="shared" si="3"/>
        <v>24585.491803278688</v>
      </c>
      <c r="J118" s="32" t="e">
        <f>VLOOKUP(B118,#REF!,1,0)</f>
        <v>#REF!</v>
      </c>
      <c r="K118" s="14" t="e">
        <f>VLOOKUP(C118,#REF!,1,0)</f>
        <v>#REF!</v>
      </c>
      <c r="L118" s="33" t="e">
        <f>VLOOKUP(C118,#REF!,3,0)</f>
        <v>#REF!</v>
      </c>
      <c r="M118" s="73" t="e">
        <f t="shared" si="2"/>
        <v>#REF!</v>
      </c>
      <c r="N118" s="34"/>
      <c r="O118" s="35"/>
      <c r="P118" s="31"/>
      <c r="Q118" s="14"/>
      <c r="R118" s="35"/>
      <c r="S118" s="31"/>
      <c r="T118" s="23"/>
      <c r="U118" s="24"/>
    </row>
    <row r="119" spans="1:21" ht="39.75" customHeight="1" thickBot="1" x14ac:dyDescent="0.35">
      <c r="A119" s="36">
        <v>110</v>
      </c>
      <c r="B119" s="43" t="s">
        <v>83</v>
      </c>
      <c r="C119" s="38">
        <v>2126885</v>
      </c>
      <c r="D119" s="85" t="s">
        <v>324</v>
      </c>
      <c r="E119" s="50">
        <v>1</v>
      </c>
      <c r="F119" s="71" t="s">
        <v>83</v>
      </c>
      <c r="G119" s="72">
        <v>2126885</v>
      </c>
      <c r="H119" s="74">
        <v>11370</v>
      </c>
      <c r="I119" s="73">
        <f t="shared" si="3"/>
        <v>9319.6721311475412</v>
      </c>
      <c r="J119" s="32" t="e">
        <f>VLOOKUP(B119,#REF!,1,0)</f>
        <v>#REF!</v>
      </c>
      <c r="K119" s="14" t="e">
        <f>VLOOKUP(C119,#REF!,1,0)</f>
        <v>#REF!</v>
      </c>
      <c r="L119" s="33" t="e">
        <f>VLOOKUP(C119,#REF!,3,0)</f>
        <v>#REF!</v>
      </c>
      <c r="M119" s="73" t="e">
        <f t="shared" si="2"/>
        <v>#REF!</v>
      </c>
      <c r="N119" s="34"/>
      <c r="O119" s="35"/>
      <c r="P119" s="31"/>
      <c r="Q119" s="14"/>
      <c r="R119" s="35"/>
      <c r="S119" s="31"/>
      <c r="T119" s="23"/>
      <c r="U119" s="24"/>
    </row>
    <row r="120" spans="1:21" ht="39.75" customHeight="1" thickBot="1" x14ac:dyDescent="0.35">
      <c r="A120" s="36">
        <v>111</v>
      </c>
      <c r="B120" s="43" t="s">
        <v>84</v>
      </c>
      <c r="C120" s="38">
        <v>2126980</v>
      </c>
      <c r="D120" s="85" t="s">
        <v>324</v>
      </c>
      <c r="E120" s="50">
        <v>1</v>
      </c>
      <c r="F120" s="71" t="s">
        <v>84</v>
      </c>
      <c r="G120" s="72">
        <v>2126980</v>
      </c>
      <c r="H120" s="74">
        <v>6280</v>
      </c>
      <c r="I120" s="73">
        <f t="shared" si="3"/>
        <v>5147.5409836065573</v>
      </c>
      <c r="J120" s="32" t="e">
        <f>VLOOKUP(B120,#REF!,1,0)</f>
        <v>#REF!</v>
      </c>
      <c r="K120" s="14" t="e">
        <f>VLOOKUP(C120,#REF!,1,0)</f>
        <v>#REF!</v>
      </c>
      <c r="L120" s="33" t="e">
        <f>VLOOKUP(C120,#REF!,3,0)</f>
        <v>#REF!</v>
      </c>
      <c r="M120" s="73" t="e">
        <f t="shared" si="2"/>
        <v>#REF!</v>
      </c>
      <c r="N120" s="34"/>
      <c r="O120" s="35"/>
      <c r="P120" s="31"/>
      <c r="Q120" s="14"/>
      <c r="R120" s="35"/>
      <c r="S120" s="31"/>
      <c r="T120" s="23"/>
      <c r="U120" s="24"/>
    </row>
    <row r="121" spans="1:21" ht="39.75" customHeight="1" thickBot="1" x14ac:dyDescent="0.35">
      <c r="A121" s="36">
        <v>112</v>
      </c>
      <c r="B121" s="43" t="s">
        <v>85</v>
      </c>
      <c r="C121" s="38">
        <v>2137015</v>
      </c>
      <c r="D121" s="85" t="s">
        <v>324</v>
      </c>
      <c r="E121" s="50">
        <v>1</v>
      </c>
      <c r="F121" s="71" t="s">
        <v>85</v>
      </c>
      <c r="G121" s="72">
        <v>2137015</v>
      </c>
      <c r="H121" s="74">
        <v>4030</v>
      </c>
      <c r="I121" s="73">
        <f t="shared" si="3"/>
        <v>3303.2786885245901</v>
      </c>
      <c r="J121" s="32" t="e">
        <f>VLOOKUP(B121,#REF!,1,0)</f>
        <v>#REF!</v>
      </c>
      <c r="K121" s="14" t="e">
        <f>VLOOKUP(C121,#REF!,1,0)</f>
        <v>#REF!</v>
      </c>
      <c r="L121" s="33" t="e">
        <f>VLOOKUP(C121,#REF!,3,0)</f>
        <v>#REF!</v>
      </c>
      <c r="M121" s="73" t="e">
        <f t="shared" si="2"/>
        <v>#REF!</v>
      </c>
      <c r="N121" s="34"/>
      <c r="O121" s="35"/>
      <c r="P121" s="31"/>
      <c r="Q121" s="14"/>
      <c r="R121" s="35"/>
      <c r="S121" s="31"/>
      <c r="T121" s="23"/>
      <c r="U121" s="24"/>
    </row>
    <row r="122" spans="1:21" ht="39.75" customHeight="1" thickBot="1" x14ac:dyDescent="0.35">
      <c r="A122" s="36">
        <v>113</v>
      </c>
      <c r="B122" s="43" t="s">
        <v>86</v>
      </c>
      <c r="C122" s="38">
        <v>2144961</v>
      </c>
      <c r="D122" s="85" t="s">
        <v>324</v>
      </c>
      <c r="E122" s="50">
        <v>1</v>
      </c>
      <c r="F122" s="71" t="s">
        <v>86</v>
      </c>
      <c r="G122" s="72">
        <v>2144961</v>
      </c>
      <c r="H122" s="74">
        <v>915</v>
      </c>
      <c r="I122" s="73">
        <f t="shared" si="3"/>
        <v>750</v>
      </c>
      <c r="J122" s="32" t="e">
        <f>VLOOKUP(B122,#REF!,1,0)</f>
        <v>#REF!</v>
      </c>
      <c r="K122" s="14" t="e">
        <f>VLOOKUP(C122,#REF!,1,0)</f>
        <v>#REF!</v>
      </c>
      <c r="L122" s="33" t="e">
        <f>VLOOKUP(C122,#REF!,3,0)</f>
        <v>#REF!</v>
      </c>
      <c r="M122" s="73" t="e">
        <f t="shared" si="2"/>
        <v>#REF!</v>
      </c>
      <c r="N122" s="34"/>
      <c r="O122" s="35"/>
      <c r="P122" s="31"/>
      <c r="Q122" s="14"/>
      <c r="R122" s="35"/>
      <c r="S122" s="31"/>
      <c r="T122" s="23"/>
      <c r="U122" s="24"/>
    </row>
    <row r="123" spans="1:21" ht="39.75" customHeight="1" thickBot="1" x14ac:dyDescent="0.35">
      <c r="A123" s="36">
        <v>114</v>
      </c>
      <c r="B123" s="43" t="s">
        <v>87</v>
      </c>
      <c r="C123" s="38">
        <v>2162026</v>
      </c>
      <c r="D123" s="85" t="s">
        <v>324</v>
      </c>
      <c r="E123" s="50">
        <v>1</v>
      </c>
      <c r="F123" s="71" t="s">
        <v>87</v>
      </c>
      <c r="G123" s="72">
        <v>2162026</v>
      </c>
      <c r="H123" s="74">
        <v>1563.95</v>
      </c>
      <c r="I123" s="73">
        <f t="shared" si="3"/>
        <v>1281.9262295081967</v>
      </c>
      <c r="J123" s="32" t="e">
        <f>VLOOKUP(B123,#REF!,1,0)</f>
        <v>#REF!</v>
      </c>
      <c r="K123" s="14" t="e">
        <f>VLOOKUP(C123,#REF!,1,0)</f>
        <v>#REF!</v>
      </c>
      <c r="L123" s="33" t="e">
        <f>VLOOKUP(C123,#REF!,3,0)</f>
        <v>#REF!</v>
      </c>
      <c r="M123" s="73" t="e">
        <f t="shared" si="2"/>
        <v>#REF!</v>
      </c>
      <c r="N123" s="34"/>
      <c r="O123" s="35"/>
      <c r="P123" s="31"/>
      <c r="Q123" s="14"/>
      <c r="R123" s="35"/>
      <c r="S123" s="31"/>
      <c r="T123" s="23"/>
      <c r="U123" s="24"/>
    </row>
    <row r="124" spans="1:21" ht="39.75" customHeight="1" thickBot="1" x14ac:dyDescent="0.35">
      <c r="A124" s="36">
        <v>115</v>
      </c>
      <c r="B124" s="43" t="s">
        <v>88</v>
      </c>
      <c r="C124" s="38">
        <v>2163210</v>
      </c>
      <c r="D124" s="85" t="s">
        <v>324</v>
      </c>
      <c r="E124" s="50">
        <v>1</v>
      </c>
      <c r="F124" s="71" t="s">
        <v>88</v>
      </c>
      <c r="G124" s="72">
        <v>2163210</v>
      </c>
      <c r="H124" s="74">
        <v>104310</v>
      </c>
      <c r="I124" s="73">
        <f t="shared" si="3"/>
        <v>85500</v>
      </c>
      <c r="J124" s="32" t="e">
        <f>VLOOKUP(B124,#REF!,1,0)</f>
        <v>#REF!</v>
      </c>
      <c r="K124" s="14" t="e">
        <f>VLOOKUP(C124,#REF!,1,0)</f>
        <v>#REF!</v>
      </c>
      <c r="L124" s="33" t="e">
        <f>VLOOKUP(C124,#REF!,3,0)</f>
        <v>#REF!</v>
      </c>
      <c r="M124" s="73" t="e">
        <f t="shared" si="2"/>
        <v>#REF!</v>
      </c>
      <c r="N124" s="34"/>
      <c r="O124" s="35"/>
      <c r="P124" s="31"/>
      <c r="Q124" s="14"/>
      <c r="R124" s="35"/>
      <c r="S124" s="31"/>
      <c r="T124" s="23"/>
      <c r="U124" s="24"/>
    </row>
    <row r="125" spans="1:21" ht="39.75" customHeight="1" thickBot="1" x14ac:dyDescent="0.35">
      <c r="A125" s="36">
        <v>116</v>
      </c>
      <c r="B125" s="43" t="s">
        <v>89</v>
      </c>
      <c r="C125" s="38">
        <v>2233530</v>
      </c>
      <c r="D125" s="85" t="s">
        <v>324</v>
      </c>
      <c r="E125" s="50">
        <v>1</v>
      </c>
      <c r="F125" s="71" t="s">
        <v>89</v>
      </c>
      <c r="G125" s="72">
        <v>2233530</v>
      </c>
      <c r="H125" s="74">
        <v>55820</v>
      </c>
      <c r="I125" s="73">
        <f t="shared" si="3"/>
        <v>45754.098360655742</v>
      </c>
      <c r="J125" s="32" t="e">
        <f>VLOOKUP(B125,#REF!,1,0)</f>
        <v>#REF!</v>
      </c>
      <c r="K125" s="14" t="e">
        <f>VLOOKUP(C125,#REF!,1,0)</f>
        <v>#REF!</v>
      </c>
      <c r="L125" s="33" t="e">
        <f>VLOOKUP(C125,#REF!,3,0)</f>
        <v>#REF!</v>
      </c>
      <c r="M125" s="73" t="e">
        <f t="shared" si="2"/>
        <v>#REF!</v>
      </c>
      <c r="N125" s="34"/>
      <c r="O125" s="35"/>
      <c r="P125" s="31"/>
      <c r="Q125" s="14"/>
      <c r="R125" s="35"/>
      <c r="S125" s="31"/>
      <c r="T125" s="23"/>
      <c r="U125" s="24"/>
    </row>
    <row r="126" spans="1:21" ht="39.75" customHeight="1" thickBot="1" x14ac:dyDescent="0.35">
      <c r="A126" s="36">
        <v>117</v>
      </c>
      <c r="B126" s="43" t="s">
        <v>90</v>
      </c>
      <c r="C126" s="38">
        <v>2235019</v>
      </c>
      <c r="D126" s="85" t="s">
        <v>324</v>
      </c>
      <c r="E126" s="50">
        <v>1</v>
      </c>
      <c r="F126" s="71" t="s">
        <v>90</v>
      </c>
      <c r="G126" s="72">
        <v>2235019</v>
      </c>
      <c r="H126" s="74">
        <v>724200</v>
      </c>
      <c r="I126" s="73">
        <f t="shared" si="3"/>
        <v>593606.55737704923</v>
      </c>
      <c r="J126" s="32" t="e">
        <f>VLOOKUP(B126,#REF!,1,0)</f>
        <v>#REF!</v>
      </c>
      <c r="K126" s="14" t="e">
        <f>VLOOKUP(C126,#REF!,1,0)</f>
        <v>#REF!</v>
      </c>
      <c r="L126" s="33" t="e">
        <f>VLOOKUP(C126,#REF!,3,0)</f>
        <v>#REF!</v>
      </c>
      <c r="M126" s="73" t="e">
        <f t="shared" si="2"/>
        <v>#REF!</v>
      </c>
      <c r="N126" s="34"/>
      <c r="O126" s="35"/>
      <c r="P126" s="31"/>
      <c r="Q126" s="14"/>
      <c r="R126" s="35"/>
      <c r="S126" s="31"/>
      <c r="T126" s="23"/>
      <c r="U126" s="24"/>
    </row>
    <row r="127" spans="1:21" ht="39.75" customHeight="1" thickBot="1" x14ac:dyDescent="0.35">
      <c r="A127" s="36">
        <v>118</v>
      </c>
      <c r="B127" s="43" t="s">
        <v>91</v>
      </c>
      <c r="C127" s="38">
        <v>2235180</v>
      </c>
      <c r="D127" s="85" t="s">
        <v>324</v>
      </c>
      <c r="E127" s="50">
        <v>1</v>
      </c>
      <c r="F127" s="71" t="s">
        <v>91</v>
      </c>
      <c r="G127" s="72">
        <v>2235180</v>
      </c>
      <c r="H127" s="74">
        <v>2930</v>
      </c>
      <c r="I127" s="73">
        <f t="shared" si="3"/>
        <v>2401.6393442622953</v>
      </c>
      <c r="J127" s="32" t="e">
        <f>VLOOKUP(B127,#REF!,1,0)</f>
        <v>#REF!</v>
      </c>
      <c r="K127" s="14" t="e">
        <f>VLOOKUP(C127,#REF!,1,0)</f>
        <v>#REF!</v>
      </c>
      <c r="L127" s="33" t="e">
        <f>VLOOKUP(C127,#REF!,3,0)</f>
        <v>#REF!</v>
      </c>
      <c r="M127" s="73" t="e">
        <f t="shared" si="2"/>
        <v>#REF!</v>
      </c>
      <c r="N127" s="34"/>
      <c r="O127" s="35"/>
      <c r="P127" s="31"/>
      <c r="Q127" s="14"/>
      <c r="R127" s="35"/>
      <c r="S127" s="31"/>
      <c r="T127" s="23"/>
      <c r="U127" s="24"/>
    </row>
    <row r="128" spans="1:21" ht="39.75" customHeight="1" thickBot="1" x14ac:dyDescent="0.35">
      <c r="A128" s="36">
        <v>119</v>
      </c>
      <c r="B128" s="43" t="s">
        <v>61</v>
      </c>
      <c r="C128" s="38">
        <v>2235532</v>
      </c>
      <c r="D128" s="85" t="s">
        <v>324</v>
      </c>
      <c r="E128" s="50">
        <v>1</v>
      </c>
      <c r="F128" s="71" t="s">
        <v>61</v>
      </c>
      <c r="G128" s="72">
        <v>2235532</v>
      </c>
      <c r="H128" s="74">
        <v>6770</v>
      </c>
      <c r="I128" s="73">
        <f t="shared" si="3"/>
        <v>5549.1803278688521</v>
      </c>
      <c r="J128" s="32" t="e">
        <f>VLOOKUP(B128,#REF!,1,0)</f>
        <v>#REF!</v>
      </c>
      <c r="K128" s="14" t="e">
        <f>VLOOKUP(C128,#REF!,1,0)</f>
        <v>#REF!</v>
      </c>
      <c r="L128" s="33" t="e">
        <f>VLOOKUP(C128,#REF!,3,0)</f>
        <v>#REF!</v>
      </c>
      <c r="M128" s="73" t="e">
        <f t="shared" si="2"/>
        <v>#REF!</v>
      </c>
      <c r="N128" s="34"/>
      <c r="O128" s="35"/>
      <c r="P128" s="31"/>
      <c r="Q128" s="14"/>
      <c r="R128" s="35"/>
      <c r="S128" s="31"/>
      <c r="T128" s="23"/>
      <c r="U128" s="24"/>
    </row>
    <row r="129" spans="1:21" ht="39.75" customHeight="1" thickBot="1" x14ac:dyDescent="0.35">
      <c r="A129" s="36">
        <v>120</v>
      </c>
      <c r="B129" s="43" t="s">
        <v>92</v>
      </c>
      <c r="C129" s="38">
        <v>2237668</v>
      </c>
      <c r="D129" s="85" t="s">
        <v>324</v>
      </c>
      <c r="E129" s="50">
        <v>1</v>
      </c>
      <c r="F129" s="71" t="s">
        <v>92</v>
      </c>
      <c r="G129" s="72">
        <v>2237668</v>
      </c>
      <c r="H129" s="74">
        <v>24520</v>
      </c>
      <c r="I129" s="73">
        <f t="shared" si="3"/>
        <v>20098.360655737706</v>
      </c>
      <c r="J129" s="32" t="e">
        <f>VLOOKUP(B129,#REF!,1,0)</f>
        <v>#REF!</v>
      </c>
      <c r="K129" s="14" t="e">
        <f>VLOOKUP(C129,#REF!,1,0)</f>
        <v>#REF!</v>
      </c>
      <c r="L129" s="33" t="e">
        <f>VLOOKUP(C129,#REF!,3,0)</f>
        <v>#REF!</v>
      </c>
      <c r="M129" s="73" t="e">
        <f t="shared" si="2"/>
        <v>#REF!</v>
      </c>
      <c r="N129" s="34"/>
      <c r="O129" s="35"/>
      <c r="P129" s="31"/>
      <c r="Q129" s="14"/>
      <c r="R129" s="35"/>
      <c r="S129" s="31"/>
      <c r="T129" s="23"/>
      <c r="U129" s="24"/>
    </row>
    <row r="130" spans="1:21" ht="39.75" customHeight="1" thickBot="1" x14ac:dyDescent="0.35">
      <c r="A130" s="36">
        <v>121</v>
      </c>
      <c r="B130" s="43" t="s">
        <v>93</v>
      </c>
      <c r="C130" s="38">
        <v>2238156</v>
      </c>
      <c r="D130" s="85" t="s">
        <v>324</v>
      </c>
      <c r="E130" s="50">
        <v>1</v>
      </c>
      <c r="F130" s="71" t="s">
        <v>93</v>
      </c>
      <c r="G130" s="72">
        <v>2238156</v>
      </c>
      <c r="H130" s="74">
        <v>24017.18</v>
      </c>
      <c r="I130" s="73">
        <f t="shared" si="3"/>
        <v>19686.2131147541</v>
      </c>
      <c r="J130" s="32" t="e">
        <f>VLOOKUP(B130,#REF!,1,0)</f>
        <v>#REF!</v>
      </c>
      <c r="K130" s="14" t="e">
        <f>VLOOKUP(C130,#REF!,1,0)</f>
        <v>#REF!</v>
      </c>
      <c r="L130" s="33" t="e">
        <f>VLOOKUP(C130,#REF!,3,0)</f>
        <v>#REF!</v>
      </c>
      <c r="M130" s="73" t="e">
        <f t="shared" si="2"/>
        <v>#REF!</v>
      </c>
      <c r="N130" s="34"/>
      <c r="O130" s="35"/>
      <c r="P130" s="31"/>
      <c r="Q130" s="14"/>
      <c r="R130" s="35"/>
      <c r="S130" s="31"/>
      <c r="T130" s="23"/>
      <c r="U130" s="24"/>
    </row>
    <row r="131" spans="1:21" ht="39.75" customHeight="1" thickBot="1" x14ac:dyDescent="0.35">
      <c r="A131" s="36">
        <v>122</v>
      </c>
      <c r="B131" s="43" t="s">
        <v>94</v>
      </c>
      <c r="C131" s="38">
        <v>2239042</v>
      </c>
      <c r="D131" s="85" t="s">
        <v>324</v>
      </c>
      <c r="E131" s="50">
        <v>1</v>
      </c>
      <c r="F131" s="71" t="s">
        <v>94</v>
      </c>
      <c r="G131" s="72">
        <v>2239042</v>
      </c>
      <c r="H131" s="74">
        <v>70421.399999999994</v>
      </c>
      <c r="I131" s="73">
        <f t="shared" si="3"/>
        <v>57722.459016393441</v>
      </c>
      <c r="J131" s="32" t="e">
        <f>VLOOKUP(B131,#REF!,1,0)</f>
        <v>#REF!</v>
      </c>
      <c r="K131" s="14" t="e">
        <f>VLOOKUP(C131,#REF!,1,0)</f>
        <v>#REF!</v>
      </c>
      <c r="L131" s="33" t="e">
        <f>VLOOKUP(C131,#REF!,3,0)</f>
        <v>#REF!</v>
      </c>
      <c r="M131" s="73" t="e">
        <f t="shared" si="2"/>
        <v>#REF!</v>
      </c>
      <c r="N131" s="34"/>
      <c r="O131" s="35"/>
      <c r="P131" s="31"/>
      <c r="Q131" s="14"/>
      <c r="R131" s="35"/>
      <c r="S131" s="31"/>
      <c r="T131" s="23"/>
      <c r="U131" s="24"/>
    </row>
    <row r="132" spans="1:21" ht="39.75" customHeight="1" thickBot="1" x14ac:dyDescent="0.35">
      <c r="A132" s="36">
        <v>123</v>
      </c>
      <c r="B132" s="43" t="s">
        <v>95</v>
      </c>
      <c r="C132" s="38">
        <v>2239984</v>
      </c>
      <c r="D132" s="85" t="s">
        <v>324</v>
      </c>
      <c r="E132" s="50">
        <v>1</v>
      </c>
      <c r="F132" s="71" t="s">
        <v>95</v>
      </c>
      <c r="G132" s="72">
        <v>2239984</v>
      </c>
      <c r="H132" s="74">
        <v>3375</v>
      </c>
      <c r="I132" s="73">
        <f t="shared" si="3"/>
        <v>2766.3934426229507</v>
      </c>
      <c r="J132" s="32" t="e">
        <f>VLOOKUP(B132,#REF!,1,0)</f>
        <v>#REF!</v>
      </c>
      <c r="K132" s="14" t="e">
        <f>VLOOKUP(C132,#REF!,1,0)</f>
        <v>#REF!</v>
      </c>
      <c r="L132" s="33" t="e">
        <f>VLOOKUP(C132,#REF!,3,0)</f>
        <v>#REF!</v>
      </c>
      <c r="M132" s="73" t="e">
        <f t="shared" si="2"/>
        <v>#REF!</v>
      </c>
      <c r="N132" s="34"/>
      <c r="O132" s="35"/>
      <c r="P132" s="31"/>
      <c r="Q132" s="14"/>
      <c r="R132" s="35"/>
      <c r="S132" s="31"/>
      <c r="T132" s="23"/>
      <c r="U132" s="24"/>
    </row>
    <row r="133" spans="1:21" ht="39.75" customHeight="1" thickBot="1" x14ac:dyDescent="0.35">
      <c r="A133" s="36">
        <v>124</v>
      </c>
      <c r="B133" s="43" t="s">
        <v>96</v>
      </c>
      <c r="C133" s="38">
        <v>2241219</v>
      </c>
      <c r="D133" s="85" t="s">
        <v>324</v>
      </c>
      <c r="E133" s="50">
        <v>1</v>
      </c>
      <c r="F133" s="71" t="s">
        <v>96</v>
      </c>
      <c r="G133" s="72">
        <v>2241219</v>
      </c>
      <c r="H133" s="74">
        <v>2400</v>
      </c>
      <c r="I133" s="73">
        <f t="shared" si="3"/>
        <v>1967.2131147540983</v>
      </c>
      <c r="J133" s="32" t="e">
        <f>VLOOKUP(B133,#REF!,1,0)</f>
        <v>#REF!</v>
      </c>
      <c r="K133" s="14" t="e">
        <f>VLOOKUP(C133,#REF!,1,0)</f>
        <v>#REF!</v>
      </c>
      <c r="L133" s="33" t="e">
        <f>VLOOKUP(C133,#REF!,3,0)</f>
        <v>#REF!</v>
      </c>
      <c r="M133" s="73" t="e">
        <f t="shared" si="2"/>
        <v>#REF!</v>
      </c>
      <c r="N133" s="34"/>
      <c r="O133" s="35"/>
      <c r="P133" s="31"/>
      <c r="Q133" s="14"/>
      <c r="R133" s="35"/>
      <c r="S133" s="31"/>
      <c r="T133" s="23"/>
      <c r="U133" s="24"/>
    </row>
    <row r="134" spans="1:21" ht="39.75" customHeight="1" thickBot="1" x14ac:dyDescent="0.35">
      <c r="A134" s="36">
        <v>125</v>
      </c>
      <c r="B134" s="43" t="s">
        <v>96</v>
      </c>
      <c r="C134" s="38">
        <v>2245062</v>
      </c>
      <c r="D134" s="85" t="s">
        <v>324</v>
      </c>
      <c r="E134" s="50">
        <v>1</v>
      </c>
      <c r="F134" s="71" t="s">
        <v>96</v>
      </c>
      <c r="G134" s="72">
        <v>2245062</v>
      </c>
      <c r="H134" s="74">
        <v>1490</v>
      </c>
      <c r="I134" s="73">
        <f t="shared" si="3"/>
        <v>1221.311475409836</v>
      </c>
      <c r="J134" s="32" t="e">
        <f>VLOOKUP(B134,#REF!,1,0)</f>
        <v>#REF!</v>
      </c>
      <c r="K134" s="14" t="e">
        <f>VLOOKUP(C134,#REF!,1,0)</f>
        <v>#REF!</v>
      </c>
      <c r="L134" s="33" t="e">
        <f>VLOOKUP(C134,#REF!,3,0)</f>
        <v>#REF!</v>
      </c>
      <c r="M134" s="73" t="e">
        <f t="shared" si="2"/>
        <v>#REF!</v>
      </c>
      <c r="N134" s="34"/>
      <c r="O134" s="35"/>
      <c r="P134" s="31"/>
      <c r="Q134" s="14"/>
      <c r="R134" s="35"/>
      <c r="S134" s="31"/>
      <c r="T134" s="23"/>
      <c r="U134" s="24"/>
    </row>
    <row r="135" spans="1:21" ht="39.75" customHeight="1" thickBot="1" x14ac:dyDescent="0.35">
      <c r="A135" s="36">
        <v>126</v>
      </c>
      <c r="B135" s="43" t="s">
        <v>33</v>
      </c>
      <c r="C135" s="38">
        <v>2248035</v>
      </c>
      <c r="D135" s="85" t="s">
        <v>324</v>
      </c>
      <c r="E135" s="50">
        <v>1</v>
      </c>
      <c r="F135" s="71" t="s">
        <v>33</v>
      </c>
      <c r="G135" s="72">
        <v>2248035</v>
      </c>
      <c r="H135" s="74">
        <v>1600</v>
      </c>
      <c r="I135" s="73">
        <f t="shared" si="3"/>
        <v>1311.4754098360656</v>
      </c>
      <c r="J135" s="32" t="e">
        <f>VLOOKUP(B135,#REF!,1,0)</f>
        <v>#REF!</v>
      </c>
      <c r="K135" s="14" t="e">
        <f>VLOOKUP(C135,#REF!,1,0)</f>
        <v>#REF!</v>
      </c>
      <c r="L135" s="33" t="e">
        <f>VLOOKUP(C135,#REF!,3,0)</f>
        <v>#REF!</v>
      </c>
      <c r="M135" s="73" t="e">
        <f t="shared" si="2"/>
        <v>#REF!</v>
      </c>
      <c r="N135" s="34"/>
      <c r="O135" s="35"/>
      <c r="P135" s="31"/>
      <c r="Q135" s="14"/>
      <c r="R135" s="35"/>
      <c r="S135" s="31"/>
      <c r="T135" s="23"/>
      <c r="U135" s="24"/>
    </row>
    <row r="136" spans="1:21" ht="39.75" customHeight="1" thickBot="1" x14ac:dyDescent="0.35">
      <c r="A136" s="36">
        <v>127</v>
      </c>
      <c r="B136" s="43" t="s">
        <v>97</v>
      </c>
      <c r="C136" s="38">
        <v>2248490</v>
      </c>
      <c r="D136" s="85" t="s">
        <v>324</v>
      </c>
      <c r="E136" s="50">
        <v>1</v>
      </c>
      <c r="F136" s="71" t="s">
        <v>97</v>
      </c>
      <c r="G136" s="72">
        <v>2248490</v>
      </c>
      <c r="H136" s="74">
        <v>14460</v>
      </c>
      <c r="I136" s="73">
        <f t="shared" si="3"/>
        <v>11852.459016393443</v>
      </c>
      <c r="J136" s="32" t="e">
        <f>VLOOKUP(B136,#REF!,1,0)</f>
        <v>#REF!</v>
      </c>
      <c r="K136" s="14" t="e">
        <f>VLOOKUP(C136,#REF!,1,0)</f>
        <v>#REF!</v>
      </c>
      <c r="L136" s="33" t="e">
        <f>VLOOKUP(C136,#REF!,3,0)</f>
        <v>#REF!</v>
      </c>
      <c r="M136" s="73" t="e">
        <f t="shared" si="2"/>
        <v>#REF!</v>
      </c>
      <c r="N136" s="34"/>
      <c r="O136" s="35"/>
      <c r="P136" s="31"/>
      <c r="Q136" s="14"/>
      <c r="R136" s="35"/>
      <c r="S136" s="31"/>
      <c r="T136" s="23"/>
      <c r="U136" s="24"/>
    </row>
    <row r="137" spans="1:21" ht="39.75" customHeight="1" thickBot="1" x14ac:dyDescent="0.35">
      <c r="A137" s="36">
        <v>128</v>
      </c>
      <c r="B137" s="43" t="s">
        <v>98</v>
      </c>
      <c r="C137" s="38">
        <v>2249331</v>
      </c>
      <c r="D137" s="85" t="s">
        <v>324</v>
      </c>
      <c r="E137" s="50">
        <v>1</v>
      </c>
      <c r="F137" s="71" t="s">
        <v>101</v>
      </c>
      <c r="G137" s="72">
        <v>2249331</v>
      </c>
      <c r="H137" s="74">
        <v>1140</v>
      </c>
      <c r="I137" s="73">
        <f t="shared" si="3"/>
        <v>934.4262295081968</v>
      </c>
      <c r="J137" s="32" t="e">
        <f>VLOOKUP(B137,#REF!,1,0)</f>
        <v>#REF!</v>
      </c>
      <c r="K137" s="14" t="e">
        <f>VLOOKUP(C137,#REF!,1,0)</f>
        <v>#REF!</v>
      </c>
      <c r="L137" s="33" t="e">
        <f>VLOOKUP(C137,#REF!,3,0)</f>
        <v>#REF!</v>
      </c>
      <c r="M137" s="73" t="e">
        <f t="shared" si="2"/>
        <v>#REF!</v>
      </c>
      <c r="N137" s="34"/>
      <c r="O137" s="35"/>
      <c r="P137" s="31"/>
      <c r="Q137" s="14"/>
      <c r="R137" s="35"/>
      <c r="S137" s="31"/>
      <c r="T137" s="23"/>
      <c r="U137" s="24"/>
    </row>
    <row r="138" spans="1:21" ht="39.75" customHeight="1" thickBot="1" x14ac:dyDescent="0.35">
      <c r="A138" s="36">
        <v>129</v>
      </c>
      <c r="B138" s="43" t="s">
        <v>99</v>
      </c>
      <c r="C138" s="38">
        <v>2931474</v>
      </c>
      <c r="D138" s="85" t="s">
        <v>324</v>
      </c>
      <c r="E138" s="50">
        <v>1</v>
      </c>
      <c r="F138" s="71" t="s">
        <v>99</v>
      </c>
      <c r="G138" s="72">
        <v>2931474</v>
      </c>
      <c r="H138" s="74">
        <v>13149.68</v>
      </c>
      <c r="I138" s="73">
        <f t="shared" si="3"/>
        <v>10778.426229508197</v>
      </c>
      <c r="J138" s="32" t="e">
        <f>VLOOKUP(B138,#REF!,1,0)</f>
        <v>#REF!</v>
      </c>
      <c r="K138" s="14" t="e">
        <f>VLOOKUP(C138,#REF!,1,0)</f>
        <v>#REF!</v>
      </c>
      <c r="L138" s="33" t="e">
        <f>VLOOKUP(C138,#REF!,3,0)</f>
        <v>#REF!</v>
      </c>
      <c r="M138" s="73" t="e">
        <f t="shared" ref="M138:M201" si="4">L138/1.22</f>
        <v>#REF!</v>
      </c>
      <c r="N138" s="34"/>
      <c r="O138" s="35"/>
      <c r="P138" s="31"/>
      <c r="Q138" s="14"/>
      <c r="R138" s="35"/>
      <c r="S138" s="31"/>
      <c r="T138" s="23"/>
      <c r="U138" s="24"/>
    </row>
    <row r="139" spans="1:21" ht="39.75" customHeight="1" thickBot="1" x14ac:dyDescent="0.35">
      <c r="A139" s="36">
        <v>130</v>
      </c>
      <c r="B139" s="43" t="s">
        <v>100</v>
      </c>
      <c r="C139" s="38">
        <v>2931882</v>
      </c>
      <c r="D139" s="85" t="s">
        <v>324</v>
      </c>
      <c r="E139" s="50">
        <v>1</v>
      </c>
      <c r="F139" s="71" t="s">
        <v>100</v>
      </c>
      <c r="G139" s="72">
        <v>2931882</v>
      </c>
      <c r="H139" s="74">
        <v>13041</v>
      </c>
      <c r="I139" s="73">
        <f t="shared" si="3"/>
        <v>10689.344262295082</v>
      </c>
      <c r="J139" s="32" t="e">
        <f>VLOOKUP(B139,#REF!,1,0)</f>
        <v>#REF!</v>
      </c>
      <c r="K139" s="14" t="e">
        <f>VLOOKUP(C139,#REF!,1,0)</f>
        <v>#REF!</v>
      </c>
      <c r="L139" s="33" t="e">
        <f>VLOOKUP(C139,#REF!,3,0)</f>
        <v>#REF!</v>
      </c>
      <c r="M139" s="73" t="e">
        <f t="shared" si="4"/>
        <v>#REF!</v>
      </c>
      <c r="N139" s="34"/>
      <c r="O139" s="35"/>
      <c r="P139" s="31"/>
      <c r="Q139" s="14"/>
      <c r="R139" s="35"/>
      <c r="S139" s="31"/>
      <c r="T139" s="23"/>
      <c r="U139" s="24"/>
    </row>
    <row r="140" spans="1:21" ht="39.75" customHeight="1" thickBot="1" x14ac:dyDescent="0.35">
      <c r="A140" s="36">
        <v>131</v>
      </c>
      <c r="B140" s="43" t="s">
        <v>101</v>
      </c>
      <c r="C140" s="38">
        <v>2934675</v>
      </c>
      <c r="D140" s="85" t="s">
        <v>324</v>
      </c>
      <c r="E140" s="50">
        <v>1</v>
      </c>
      <c r="F140" s="71" t="s">
        <v>101</v>
      </c>
      <c r="G140" s="72">
        <v>2934675</v>
      </c>
      <c r="H140" s="74">
        <v>3873.18</v>
      </c>
      <c r="I140" s="73">
        <f t="shared" ref="I140:I203" si="5">H140/1.22</f>
        <v>3174.7377049180327</v>
      </c>
      <c r="J140" s="32" t="e">
        <f>VLOOKUP(B140,#REF!,1,0)</f>
        <v>#REF!</v>
      </c>
      <c r="K140" s="14" t="e">
        <f>VLOOKUP(C140,#REF!,1,0)</f>
        <v>#REF!</v>
      </c>
      <c r="L140" s="33" t="e">
        <f>VLOOKUP(C140,#REF!,3,0)</f>
        <v>#REF!</v>
      </c>
      <c r="M140" s="73" t="e">
        <f t="shared" si="4"/>
        <v>#REF!</v>
      </c>
      <c r="N140" s="34"/>
      <c r="O140" s="35"/>
      <c r="P140" s="31"/>
      <c r="Q140" s="14"/>
      <c r="R140" s="35"/>
      <c r="S140" s="31"/>
      <c r="T140" s="23"/>
      <c r="U140" s="24"/>
    </row>
    <row r="141" spans="1:21" ht="39.75" customHeight="1" thickBot="1" x14ac:dyDescent="0.35">
      <c r="A141" s="36">
        <v>132</v>
      </c>
      <c r="B141" s="43" t="s">
        <v>102</v>
      </c>
      <c r="C141" s="38">
        <v>2937441</v>
      </c>
      <c r="D141" s="85" t="s">
        <v>324</v>
      </c>
      <c r="E141" s="50">
        <v>1</v>
      </c>
      <c r="F141" s="71" t="s">
        <v>102</v>
      </c>
      <c r="G141" s="72">
        <v>2937441</v>
      </c>
      <c r="H141" s="74">
        <v>45317.48</v>
      </c>
      <c r="I141" s="73">
        <f t="shared" si="5"/>
        <v>37145.475409836072</v>
      </c>
      <c r="J141" s="32" t="e">
        <f>VLOOKUP(B141,#REF!,1,0)</f>
        <v>#REF!</v>
      </c>
      <c r="K141" s="14" t="e">
        <f>VLOOKUP(C141,#REF!,1,0)</f>
        <v>#REF!</v>
      </c>
      <c r="L141" s="33" t="e">
        <f>VLOOKUP(C141,#REF!,3,0)</f>
        <v>#REF!</v>
      </c>
      <c r="M141" s="73" t="e">
        <f t="shared" si="4"/>
        <v>#REF!</v>
      </c>
      <c r="N141" s="34"/>
      <c r="O141" s="35"/>
      <c r="P141" s="31"/>
      <c r="Q141" s="14"/>
      <c r="R141" s="35"/>
      <c r="S141" s="31"/>
      <c r="T141" s="23"/>
      <c r="U141" s="24"/>
    </row>
    <row r="142" spans="1:21" ht="39.75" customHeight="1" thickBot="1" x14ac:dyDescent="0.35">
      <c r="A142" s="36">
        <v>133</v>
      </c>
      <c r="B142" s="43" t="s">
        <v>103</v>
      </c>
      <c r="C142" s="38">
        <v>2937627</v>
      </c>
      <c r="D142" s="85" t="s">
        <v>324</v>
      </c>
      <c r="E142" s="50">
        <v>1</v>
      </c>
      <c r="F142" s="71" t="s">
        <v>248</v>
      </c>
      <c r="G142" s="72">
        <v>2937627</v>
      </c>
      <c r="H142" s="74">
        <v>77410</v>
      </c>
      <c r="I142" s="73">
        <f t="shared" si="5"/>
        <v>63450.819672131147</v>
      </c>
      <c r="J142" s="32" t="e">
        <f>VLOOKUP(B142,#REF!,1,0)</f>
        <v>#REF!</v>
      </c>
      <c r="K142" s="14" t="e">
        <f>VLOOKUP(C142,#REF!,1,0)</f>
        <v>#REF!</v>
      </c>
      <c r="L142" s="33" t="e">
        <f>VLOOKUP(C142,#REF!,3,0)</f>
        <v>#REF!</v>
      </c>
      <c r="M142" s="73" t="e">
        <f t="shared" si="4"/>
        <v>#REF!</v>
      </c>
      <c r="N142" s="34"/>
      <c r="O142" s="35"/>
      <c r="P142" s="31"/>
      <c r="Q142" s="14"/>
      <c r="R142" s="35"/>
      <c r="S142" s="31"/>
      <c r="T142" s="23"/>
      <c r="U142" s="24"/>
    </row>
    <row r="143" spans="1:21" ht="39.75" customHeight="1" thickBot="1" x14ac:dyDescent="0.35">
      <c r="A143" s="36">
        <v>134</v>
      </c>
      <c r="B143" s="43" t="s">
        <v>104</v>
      </c>
      <c r="C143" s="38">
        <v>2937715</v>
      </c>
      <c r="D143" s="85" t="s">
        <v>324</v>
      </c>
      <c r="E143" s="50">
        <v>1</v>
      </c>
      <c r="F143" s="71" t="s">
        <v>104</v>
      </c>
      <c r="G143" s="72">
        <v>2937715</v>
      </c>
      <c r="H143" s="74">
        <v>62759.81</v>
      </c>
      <c r="I143" s="73">
        <f t="shared" si="5"/>
        <v>51442.467213114753</v>
      </c>
      <c r="J143" s="32" t="e">
        <f>VLOOKUP(B143,#REF!,1,0)</f>
        <v>#REF!</v>
      </c>
      <c r="K143" s="14" t="e">
        <f>VLOOKUP(C143,#REF!,1,0)</f>
        <v>#REF!</v>
      </c>
      <c r="L143" s="33" t="e">
        <f>VLOOKUP(C143,#REF!,3,0)</f>
        <v>#REF!</v>
      </c>
      <c r="M143" s="73" t="e">
        <f t="shared" si="4"/>
        <v>#REF!</v>
      </c>
      <c r="N143" s="34"/>
      <c r="O143" s="35"/>
      <c r="P143" s="31"/>
      <c r="Q143" s="14"/>
      <c r="R143" s="35"/>
      <c r="S143" s="31"/>
      <c r="T143" s="23"/>
      <c r="U143" s="24"/>
    </row>
    <row r="144" spans="1:21" ht="39.75" customHeight="1" thickBot="1" x14ac:dyDescent="0.35">
      <c r="A144" s="36">
        <v>135</v>
      </c>
      <c r="B144" s="43" t="s">
        <v>38</v>
      </c>
      <c r="C144" s="38">
        <v>2937881</v>
      </c>
      <c r="D144" s="85" t="s">
        <v>324</v>
      </c>
      <c r="E144" s="50">
        <v>1</v>
      </c>
      <c r="F144" s="71" t="s">
        <v>38</v>
      </c>
      <c r="G144" s="72">
        <v>2937881</v>
      </c>
      <c r="H144" s="74">
        <v>1032.4100000000001</v>
      </c>
      <c r="I144" s="73">
        <f t="shared" si="5"/>
        <v>846.23770491803282</v>
      </c>
      <c r="J144" s="32" t="e">
        <f>VLOOKUP(B144,#REF!,1,0)</f>
        <v>#REF!</v>
      </c>
      <c r="K144" s="14" t="e">
        <f>VLOOKUP(C144,#REF!,1,0)</f>
        <v>#REF!</v>
      </c>
      <c r="L144" s="33" t="e">
        <f>VLOOKUP(C144,#REF!,3,0)</f>
        <v>#REF!</v>
      </c>
      <c r="M144" s="73" t="e">
        <f t="shared" si="4"/>
        <v>#REF!</v>
      </c>
      <c r="N144" s="34"/>
      <c r="O144" s="35"/>
      <c r="P144" s="31"/>
      <c r="Q144" s="14"/>
      <c r="R144" s="35"/>
      <c r="S144" s="31"/>
      <c r="T144" s="23"/>
      <c r="U144" s="24"/>
    </row>
    <row r="145" spans="1:21" ht="39.75" customHeight="1" thickBot="1" x14ac:dyDescent="0.35">
      <c r="A145" s="36">
        <v>136</v>
      </c>
      <c r="B145" s="43" t="s">
        <v>105</v>
      </c>
      <c r="C145" s="38">
        <v>2938081</v>
      </c>
      <c r="D145" s="85" t="s">
        <v>324</v>
      </c>
      <c r="E145" s="50">
        <v>1</v>
      </c>
      <c r="F145" s="71" t="s">
        <v>105</v>
      </c>
      <c r="G145" s="72">
        <v>2938081</v>
      </c>
      <c r="H145" s="74">
        <v>54228.83</v>
      </c>
      <c r="I145" s="73">
        <f t="shared" si="5"/>
        <v>44449.860655737706</v>
      </c>
      <c r="J145" s="32" t="e">
        <f>VLOOKUP(B145,#REF!,1,0)</f>
        <v>#REF!</v>
      </c>
      <c r="K145" s="14" t="e">
        <f>VLOOKUP(C145,#REF!,1,0)</f>
        <v>#REF!</v>
      </c>
      <c r="L145" s="33" t="e">
        <f>VLOOKUP(C145,#REF!,3,0)</f>
        <v>#REF!</v>
      </c>
      <c r="M145" s="73" t="e">
        <f t="shared" si="4"/>
        <v>#REF!</v>
      </c>
      <c r="N145" s="34"/>
      <c r="O145" s="35"/>
      <c r="P145" s="31"/>
      <c r="Q145" s="14"/>
      <c r="R145" s="35"/>
      <c r="S145" s="31"/>
      <c r="T145" s="23"/>
      <c r="U145" s="24"/>
    </row>
    <row r="146" spans="1:21" ht="39.75" customHeight="1" thickBot="1" x14ac:dyDescent="0.35">
      <c r="A146" s="36">
        <v>137</v>
      </c>
      <c r="B146" s="43" t="s">
        <v>30</v>
      </c>
      <c r="C146" s="38">
        <v>3316466</v>
      </c>
      <c r="D146" s="85" t="s">
        <v>324</v>
      </c>
      <c r="E146" s="50">
        <v>1</v>
      </c>
      <c r="F146" s="71" t="s">
        <v>30</v>
      </c>
      <c r="G146" s="72">
        <v>3316466</v>
      </c>
      <c r="H146" s="74">
        <v>575.98</v>
      </c>
      <c r="I146" s="73">
        <f t="shared" si="5"/>
        <v>472.11475409836066</v>
      </c>
      <c r="J146" s="32" t="e">
        <f>VLOOKUP(B146,#REF!,1,0)</f>
        <v>#REF!</v>
      </c>
      <c r="K146" s="14" t="e">
        <f>VLOOKUP(C146,#REF!,1,0)</f>
        <v>#REF!</v>
      </c>
      <c r="L146" s="33" t="e">
        <f>VLOOKUP(C146,#REF!,3,0)</f>
        <v>#REF!</v>
      </c>
      <c r="M146" s="73" t="e">
        <f t="shared" si="4"/>
        <v>#REF!</v>
      </c>
      <c r="N146" s="34"/>
      <c r="O146" s="35"/>
      <c r="P146" s="31"/>
      <c r="Q146" s="14"/>
      <c r="R146" s="35"/>
      <c r="S146" s="31"/>
      <c r="T146" s="23"/>
      <c r="U146" s="24"/>
    </row>
    <row r="147" spans="1:21" ht="39.75" customHeight="1" thickBot="1" x14ac:dyDescent="0.35">
      <c r="A147" s="36">
        <v>138</v>
      </c>
      <c r="B147" s="43" t="s">
        <v>38</v>
      </c>
      <c r="C147" s="38">
        <v>3317932</v>
      </c>
      <c r="D147" s="85" t="s">
        <v>324</v>
      </c>
      <c r="E147" s="50">
        <v>1</v>
      </c>
      <c r="F147" s="71" t="s">
        <v>38</v>
      </c>
      <c r="G147" s="72">
        <v>3317932</v>
      </c>
      <c r="H147" s="74">
        <v>1380</v>
      </c>
      <c r="I147" s="73">
        <f t="shared" si="5"/>
        <v>1131.1475409836066</v>
      </c>
      <c r="J147" s="32" t="e">
        <f>VLOOKUP(B147,#REF!,1,0)</f>
        <v>#REF!</v>
      </c>
      <c r="K147" s="14" t="e">
        <f>VLOOKUP(C147,#REF!,1,0)</f>
        <v>#REF!</v>
      </c>
      <c r="L147" s="33" t="e">
        <f>VLOOKUP(C147,#REF!,3,0)</f>
        <v>#REF!</v>
      </c>
      <c r="M147" s="73" t="e">
        <f t="shared" si="4"/>
        <v>#REF!</v>
      </c>
      <c r="N147" s="34"/>
      <c r="O147" s="35"/>
      <c r="P147" s="31"/>
      <c r="Q147" s="14"/>
      <c r="R147" s="35"/>
      <c r="S147" s="31"/>
      <c r="T147" s="23"/>
      <c r="U147" s="24"/>
    </row>
    <row r="148" spans="1:21" ht="39.75" customHeight="1" thickBot="1" x14ac:dyDescent="0.35">
      <c r="A148" s="36">
        <v>139</v>
      </c>
      <c r="B148" s="43" t="s">
        <v>106</v>
      </c>
      <c r="C148" s="38">
        <v>3367789</v>
      </c>
      <c r="D148" s="85" t="s">
        <v>324</v>
      </c>
      <c r="E148" s="50">
        <v>1</v>
      </c>
      <c r="F148" s="71" t="s">
        <v>106</v>
      </c>
      <c r="G148" s="72">
        <v>3367789</v>
      </c>
      <c r="H148" s="74">
        <v>2140.9</v>
      </c>
      <c r="I148" s="73">
        <f t="shared" si="5"/>
        <v>1754.8360655737706</v>
      </c>
      <c r="J148" s="32" t="e">
        <f>VLOOKUP(B148,#REF!,1,0)</f>
        <v>#REF!</v>
      </c>
      <c r="K148" s="14" t="e">
        <f>VLOOKUP(C148,#REF!,1,0)</f>
        <v>#REF!</v>
      </c>
      <c r="L148" s="33" t="e">
        <f>VLOOKUP(C148,#REF!,3,0)</f>
        <v>#REF!</v>
      </c>
      <c r="M148" s="73" t="e">
        <f t="shared" si="4"/>
        <v>#REF!</v>
      </c>
      <c r="N148" s="34"/>
      <c r="O148" s="35"/>
      <c r="P148" s="31"/>
      <c r="Q148" s="14"/>
      <c r="R148" s="35"/>
      <c r="S148" s="31"/>
      <c r="T148" s="23"/>
      <c r="U148" s="24"/>
    </row>
    <row r="149" spans="1:21" ht="39.75" customHeight="1" thickBot="1" x14ac:dyDescent="0.35">
      <c r="A149" s="36">
        <v>140</v>
      </c>
      <c r="B149" s="43" t="s">
        <v>33</v>
      </c>
      <c r="C149" s="38">
        <v>3370743</v>
      </c>
      <c r="D149" s="85" t="s">
        <v>324</v>
      </c>
      <c r="E149" s="50">
        <v>1</v>
      </c>
      <c r="F149" s="71" t="s">
        <v>33</v>
      </c>
      <c r="G149" s="72">
        <v>3370743</v>
      </c>
      <c r="H149" s="74">
        <v>1610</v>
      </c>
      <c r="I149" s="73">
        <f t="shared" si="5"/>
        <v>1319.672131147541</v>
      </c>
      <c r="J149" s="32" t="e">
        <f>VLOOKUP(B149,#REF!,1,0)</f>
        <v>#REF!</v>
      </c>
      <c r="K149" s="14" t="e">
        <f>VLOOKUP(C149,#REF!,1,0)</f>
        <v>#REF!</v>
      </c>
      <c r="L149" s="33" t="e">
        <f>VLOOKUP(C149,#REF!,3,0)</f>
        <v>#REF!</v>
      </c>
      <c r="M149" s="73" t="e">
        <f t="shared" si="4"/>
        <v>#REF!</v>
      </c>
      <c r="N149" s="34"/>
      <c r="O149" s="35"/>
      <c r="P149" s="31"/>
      <c r="Q149" s="14"/>
      <c r="R149" s="35"/>
      <c r="S149" s="31"/>
      <c r="T149" s="23"/>
      <c r="U149" s="24"/>
    </row>
    <row r="150" spans="1:21" ht="39.75" customHeight="1" thickBot="1" x14ac:dyDescent="0.35">
      <c r="A150" s="36">
        <v>141</v>
      </c>
      <c r="B150" s="43" t="s">
        <v>107</v>
      </c>
      <c r="C150" s="38">
        <v>3371612</v>
      </c>
      <c r="D150" s="85" t="s">
        <v>324</v>
      </c>
      <c r="E150" s="50">
        <v>1</v>
      </c>
      <c r="F150" s="71" t="s">
        <v>107</v>
      </c>
      <c r="G150" s="72">
        <v>3371612</v>
      </c>
      <c r="H150" s="74">
        <v>1649.99</v>
      </c>
      <c r="I150" s="73">
        <f t="shared" si="5"/>
        <v>1352.4508196721313</v>
      </c>
      <c r="J150" s="32" t="e">
        <f>VLOOKUP(B150,#REF!,1,0)</f>
        <v>#REF!</v>
      </c>
      <c r="K150" s="14" t="e">
        <f>VLOOKUP(C150,#REF!,1,0)</f>
        <v>#REF!</v>
      </c>
      <c r="L150" s="33" t="e">
        <f>VLOOKUP(C150,#REF!,3,0)</f>
        <v>#REF!</v>
      </c>
      <c r="M150" s="73" t="e">
        <f t="shared" si="4"/>
        <v>#REF!</v>
      </c>
      <c r="N150" s="34"/>
      <c r="O150" s="35"/>
      <c r="P150" s="31"/>
      <c r="Q150" s="14"/>
      <c r="R150" s="35"/>
      <c r="S150" s="31"/>
      <c r="T150" s="23"/>
      <c r="U150" s="24"/>
    </row>
    <row r="151" spans="1:21" ht="39.75" customHeight="1" thickBot="1" x14ac:dyDescent="0.35">
      <c r="A151" s="36">
        <v>142</v>
      </c>
      <c r="B151" s="43" t="s">
        <v>108</v>
      </c>
      <c r="C151" s="38">
        <v>3371885</v>
      </c>
      <c r="D151" s="85" t="s">
        <v>324</v>
      </c>
      <c r="E151" s="50">
        <v>1</v>
      </c>
      <c r="F151" s="71" t="s">
        <v>108</v>
      </c>
      <c r="G151" s="72">
        <v>3371885</v>
      </c>
      <c r="H151" s="74">
        <v>2130.0300000000002</v>
      </c>
      <c r="I151" s="73">
        <f t="shared" si="5"/>
        <v>1745.9262295081969</v>
      </c>
      <c r="J151" s="32" t="e">
        <f>VLOOKUP(B151,#REF!,1,0)</f>
        <v>#REF!</v>
      </c>
      <c r="K151" s="14" t="e">
        <f>VLOOKUP(C151,#REF!,1,0)</f>
        <v>#REF!</v>
      </c>
      <c r="L151" s="33" t="e">
        <f>VLOOKUP(C151,#REF!,3,0)</f>
        <v>#REF!</v>
      </c>
      <c r="M151" s="73" t="e">
        <f t="shared" si="4"/>
        <v>#REF!</v>
      </c>
      <c r="N151" s="34"/>
      <c r="O151" s="35"/>
      <c r="P151" s="31"/>
      <c r="Q151" s="14"/>
      <c r="R151" s="35"/>
      <c r="S151" s="31"/>
      <c r="T151" s="23"/>
      <c r="U151" s="24"/>
    </row>
    <row r="152" spans="1:21" ht="39.75" customHeight="1" thickBot="1" x14ac:dyDescent="0.35">
      <c r="A152" s="36">
        <v>143</v>
      </c>
      <c r="B152" s="43" t="s">
        <v>109</v>
      </c>
      <c r="C152" s="38">
        <v>4150176</v>
      </c>
      <c r="D152" s="85" t="s">
        <v>324</v>
      </c>
      <c r="E152" s="50">
        <v>1</v>
      </c>
      <c r="F152" s="71" t="s">
        <v>109</v>
      </c>
      <c r="G152" s="72">
        <v>4150176</v>
      </c>
      <c r="H152" s="74">
        <v>68630</v>
      </c>
      <c r="I152" s="73">
        <f t="shared" si="5"/>
        <v>56254.098360655742</v>
      </c>
      <c r="J152" s="32" t="e">
        <f>VLOOKUP(B152,#REF!,1,0)</f>
        <v>#REF!</v>
      </c>
      <c r="K152" s="14" t="e">
        <f>VLOOKUP(C152,#REF!,1,0)</f>
        <v>#REF!</v>
      </c>
      <c r="L152" s="33" t="e">
        <f>VLOOKUP(C152,#REF!,3,0)</f>
        <v>#REF!</v>
      </c>
      <c r="M152" s="73" t="e">
        <f t="shared" si="4"/>
        <v>#REF!</v>
      </c>
      <c r="N152" s="34"/>
      <c r="O152" s="35"/>
      <c r="P152" s="31"/>
      <c r="Q152" s="14"/>
      <c r="R152" s="35"/>
      <c r="S152" s="31"/>
      <c r="T152" s="23"/>
      <c r="U152" s="24"/>
    </row>
    <row r="153" spans="1:21" ht="39.75" customHeight="1" thickBot="1" x14ac:dyDescent="0.35">
      <c r="A153" s="36">
        <v>144</v>
      </c>
      <c r="B153" s="43" t="s">
        <v>110</v>
      </c>
      <c r="C153" s="38">
        <v>4152513</v>
      </c>
      <c r="D153" s="85" t="s">
        <v>324</v>
      </c>
      <c r="E153" s="50">
        <v>1</v>
      </c>
      <c r="F153" s="71" t="s">
        <v>110</v>
      </c>
      <c r="G153" s="72">
        <v>4152513</v>
      </c>
      <c r="H153" s="74">
        <v>58000</v>
      </c>
      <c r="I153" s="73">
        <f t="shared" si="5"/>
        <v>47540.983606557376</v>
      </c>
      <c r="J153" s="32" t="e">
        <f>VLOOKUP(B153,#REF!,1,0)</f>
        <v>#REF!</v>
      </c>
      <c r="K153" s="14" t="e">
        <f>VLOOKUP(C153,#REF!,1,0)</f>
        <v>#REF!</v>
      </c>
      <c r="L153" s="33" t="e">
        <f>VLOOKUP(C153,#REF!,3,0)</f>
        <v>#REF!</v>
      </c>
      <c r="M153" s="73" t="e">
        <f t="shared" si="4"/>
        <v>#REF!</v>
      </c>
      <c r="N153" s="34"/>
      <c r="O153" s="35"/>
      <c r="P153" s="31"/>
      <c r="Q153" s="14"/>
      <c r="R153" s="35"/>
      <c r="S153" s="31"/>
      <c r="T153" s="23"/>
      <c r="U153" s="24"/>
    </row>
    <row r="154" spans="1:21" ht="39.75" customHeight="1" thickBot="1" x14ac:dyDescent="0.35">
      <c r="A154" s="36">
        <v>145</v>
      </c>
      <c r="B154" s="43" t="s">
        <v>111</v>
      </c>
      <c r="C154" s="38">
        <v>4152752</v>
      </c>
      <c r="D154" s="85" t="s">
        <v>324</v>
      </c>
      <c r="E154" s="50">
        <v>1</v>
      </c>
      <c r="F154" s="71" t="s">
        <v>111</v>
      </c>
      <c r="G154" s="72">
        <v>4152752</v>
      </c>
      <c r="H154" s="74">
        <v>17714.03</v>
      </c>
      <c r="I154" s="73">
        <f t="shared" si="5"/>
        <v>14519.696721311475</v>
      </c>
      <c r="J154" s="32" t="e">
        <f>VLOOKUP(B154,#REF!,1,0)</f>
        <v>#REF!</v>
      </c>
      <c r="K154" s="14" t="e">
        <f>VLOOKUP(C154,#REF!,1,0)</f>
        <v>#REF!</v>
      </c>
      <c r="L154" s="33" t="e">
        <f>VLOOKUP(C154,#REF!,3,0)</f>
        <v>#REF!</v>
      </c>
      <c r="M154" s="73" t="e">
        <f t="shared" si="4"/>
        <v>#REF!</v>
      </c>
      <c r="N154" s="34"/>
      <c r="O154" s="35"/>
      <c r="P154" s="31"/>
      <c r="Q154" s="14"/>
      <c r="R154" s="35"/>
      <c r="S154" s="31"/>
      <c r="T154" s="23"/>
      <c r="U154" s="24"/>
    </row>
    <row r="155" spans="1:21" ht="39.75" customHeight="1" thickBot="1" x14ac:dyDescent="0.35">
      <c r="A155" s="36">
        <v>146</v>
      </c>
      <c r="B155" s="43" t="s">
        <v>96</v>
      </c>
      <c r="C155" s="38">
        <v>4154610</v>
      </c>
      <c r="D155" s="85" t="s">
        <v>324</v>
      </c>
      <c r="E155" s="50">
        <v>1</v>
      </c>
      <c r="F155" s="71" t="s">
        <v>96</v>
      </c>
      <c r="G155" s="72">
        <v>4154610</v>
      </c>
      <c r="H155" s="74">
        <v>1360</v>
      </c>
      <c r="I155" s="73">
        <f t="shared" si="5"/>
        <v>1114.7540983606557</v>
      </c>
      <c r="J155" s="32" t="e">
        <f>VLOOKUP(B155,#REF!,1,0)</f>
        <v>#REF!</v>
      </c>
      <c r="K155" s="14" t="e">
        <f>VLOOKUP(C155,#REF!,1,0)</f>
        <v>#REF!</v>
      </c>
      <c r="L155" s="33" t="e">
        <f>VLOOKUP(C155,#REF!,3,0)</f>
        <v>#REF!</v>
      </c>
      <c r="M155" s="73" t="e">
        <f t="shared" si="4"/>
        <v>#REF!</v>
      </c>
      <c r="N155" s="34"/>
      <c r="O155" s="35"/>
      <c r="P155" s="31"/>
      <c r="Q155" s="14"/>
      <c r="R155" s="35"/>
      <c r="S155" s="31"/>
      <c r="T155" s="23"/>
      <c r="U155" s="24"/>
    </row>
    <row r="156" spans="1:21" ht="39.75" customHeight="1" thickBot="1" x14ac:dyDescent="0.35">
      <c r="A156" s="36">
        <v>147</v>
      </c>
      <c r="B156" s="43" t="s">
        <v>112</v>
      </c>
      <c r="C156" s="38">
        <v>4156548</v>
      </c>
      <c r="D156" s="85" t="s">
        <v>324</v>
      </c>
      <c r="E156" s="50">
        <v>1</v>
      </c>
      <c r="F156" s="71" t="s">
        <v>112</v>
      </c>
      <c r="G156" s="72">
        <v>4156548</v>
      </c>
      <c r="H156" s="74">
        <v>2477.79</v>
      </c>
      <c r="I156" s="73">
        <f t="shared" si="5"/>
        <v>2030.9754098360656</v>
      </c>
      <c r="J156" s="32" t="e">
        <f>VLOOKUP(B156,#REF!,1,0)</f>
        <v>#REF!</v>
      </c>
      <c r="K156" s="14" t="e">
        <f>VLOOKUP(C156,#REF!,1,0)</f>
        <v>#REF!</v>
      </c>
      <c r="L156" s="33" t="e">
        <f>VLOOKUP(C156,#REF!,3,0)</f>
        <v>#REF!</v>
      </c>
      <c r="M156" s="73" t="e">
        <f t="shared" si="4"/>
        <v>#REF!</v>
      </c>
      <c r="N156" s="34"/>
      <c r="O156" s="35"/>
      <c r="P156" s="31"/>
      <c r="Q156" s="14"/>
      <c r="R156" s="35"/>
      <c r="S156" s="31"/>
      <c r="T156" s="23"/>
      <c r="U156" s="24"/>
    </row>
    <row r="157" spans="1:21" ht="39.75" customHeight="1" thickBot="1" x14ac:dyDescent="0.35">
      <c r="A157" s="36">
        <v>148</v>
      </c>
      <c r="B157" s="43" t="s">
        <v>113</v>
      </c>
      <c r="C157" s="38">
        <v>4157656</v>
      </c>
      <c r="D157" s="85" t="s">
        <v>324</v>
      </c>
      <c r="E157" s="50">
        <v>1</v>
      </c>
      <c r="F157" s="71" t="s">
        <v>113</v>
      </c>
      <c r="G157" s="72">
        <v>4157656</v>
      </c>
      <c r="H157" s="74">
        <v>353</v>
      </c>
      <c r="I157" s="73">
        <f t="shared" si="5"/>
        <v>289.34426229508199</v>
      </c>
      <c r="J157" s="32" t="e">
        <f>VLOOKUP(B157,#REF!,1,0)</f>
        <v>#REF!</v>
      </c>
      <c r="K157" s="14" t="e">
        <f>VLOOKUP(C157,#REF!,1,0)</f>
        <v>#REF!</v>
      </c>
      <c r="L157" s="33" t="e">
        <f>VLOOKUP(C157,#REF!,3,0)</f>
        <v>#REF!</v>
      </c>
      <c r="M157" s="73" t="e">
        <f t="shared" si="4"/>
        <v>#REF!</v>
      </c>
      <c r="N157" s="34"/>
      <c r="O157" s="35"/>
      <c r="P157" s="31"/>
      <c r="Q157" s="14"/>
      <c r="R157" s="35"/>
      <c r="S157" s="31"/>
      <c r="T157" s="23"/>
      <c r="U157" s="24"/>
    </row>
    <row r="158" spans="1:21" ht="39.75" customHeight="1" thickBot="1" x14ac:dyDescent="0.35">
      <c r="A158" s="36">
        <v>149</v>
      </c>
      <c r="B158" s="43" t="s">
        <v>48</v>
      </c>
      <c r="C158" s="38">
        <v>4190422</v>
      </c>
      <c r="D158" s="85" t="s">
        <v>324</v>
      </c>
      <c r="E158" s="50">
        <v>1</v>
      </c>
      <c r="F158" s="71" t="s">
        <v>48</v>
      </c>
      <c r="G158" s="72">
        <v>4190422</v>
      </c>
      <c r="H158" s="74">
        <v>7560</v>
      </c>
      <c r="I158" s="73">
        <f t="shared" si="5"/>
        <v>6196.7213114754104</v>
      </c>
      <c r="J158" s="32" t="e">
        <f>VLOOKUP(B158,#REF!,1,0)</f>
        <v>#REF!</v>
      </c>
      <c r="K158" s="14" t="e">
        <f>VLOOKUP(C158,#REF!,1,0)</f>
        <v>#REF!</v>
      </c>
      <c r="L158" s="33" t="e">
        <f>VLOOKUP(C158,#REF!,3,0)</f>
        <v>#REF!</v>
      </c>
      <c r="M158" s="73" t="e">
        <f t="shared" si="4"/>
        <v>#REF!</v>
      </c>
      <c r="N158" s="34"/>
      <c r="O158" s="35"/>
      <c r="P158" s="31"/>
      <c r="Q158" s="14"/>
      <c r="R158" s="35"/>
      <c r="S158" s="31"/>
      <c r="T158" s="23"/>
      <c r="U158" s="24"/>
    </row>
    <row r="159" spans="1:21" ht="39.75" customHeight="1" thickBot="1" x14ac:dyDescent="0.35">
      <c r="A159" s="36">
        <v>150</v>
      </c>
      <c r="B159" s="43" t="s">
        <v>114</v>
      </c>
      <c r="C159" s="38">
        <v>4191001</v>
      </c>
      <c r="D159" s="85" t="s">
        <v>324</v>
      </c>
      <c r="E159" s="50">
        <v>1</v>
      </c>
      <c r="F159" s="71" t="s">
        <v>114</v>
      </c>
      <c r="G159" s="72">
        <v>4191001</v>
      </c>
      <c r="H159" s="74">
        <v>9943.76</v>
      </c>
      <c r="I159" s="73">
        <f t="shared" si="5"/>
        <v>8150.622950819672</v>
      </c>
      <c r="J159" s="32" t="e">
        <f>VLOOKUP(B159,#REF!,1,0)</f>
        <v>#REF!</v>
      </c>
      <c r="K159" s="14" t="e">
        <f>VLOOKUP(C159,#REF!,1,0)</f>
        <v>#REF!</v>
      </c>
      <c r="L159" s="33" t="e">
        <f>VLOOKUP(C159,#REF!,3,0)</f>
        <v>#REF!</v>
      </c>
      <c r="M159" s="73" t="e">
        <f t="shared" si="4"/>
        <v>#REF!</v>
      </c>
      <c r="N159" s="34"/>
      <c r="O159" s="35"/>
      <c r="P159" s="31"/>
      <c r="Q159" s="14"/>
      <c r="R159" s="35"/>
      <c r="S159" s="31"/>
      <c r="T159" s="23"/>
      <c r="U159" s="24"/>
    </row>
    <row r="160" spans="1:21" ht="39.75" customHeight="1" thickBot="1" x14ac:dyDescent="0.35">
      <c r="A160" s="36">
        <v>151</v>
      </c>
      <c r="B160" s="43" t="s">
        <v>115</v>
      </c>
      <c r="C160" s="38">
        <v>4193086</v>
      </c>
      <c r="D160" s="85" t="s">
        <v>324</v>
      </c>
      <c r="E160" s="50">
        <v>1</v>
      </c>
      <c r="F160" s="71" t="s">
        <v>115</v>
      </c>
      <c r="G160" s="72">
        <v>4193086</v>
      </c>
      <c r="H160" s="74">
        <v>3350</v>
      </c>
      <c r="I160" s="73">
        <f t="shared" si="5"/>
        <v>2745.9016393442625</v>
      </c>
      <c r="J160" s="32" t="e">
        <f>VLOOKUP(B160,#REF!,1,0)</f>
        <v>#REF!</v>
      </c>
      <c r="K160" s="14" t="e">
        <f>VLOOKUP(C160,#REF!,1,0)</f>
        <v>#REF!</v>
      </c>
      <c r="L160" s="33" t="e">
        <f>VLOOKUP(C160,#REF!,3,0)</f>
        <v>#REF!</v>
      </c>
      <c r="M160" s="73" t="e">
        <f t="shared" si="4"/>
        <v>#REF!</v>
      </c>
      <c r="N160" s="34"/>
      <c r="O160" s="35"/>
      <c r="P160" s="31"/>
      <c r="Q160" s="14"/>
      <c r="R160" s="35"/>
      <c r="S160" s="31"/>
      <c r="T160" s="23"/>
      <c r="U160" s="24"/>
    </row>
    <row r="161" spans="1:21" ht="39.75" customHeight="1" thickBot="1" x14ac:dyDescent="0.35">
      <c r="A161" s="36">
        <v>152</v>
      </c>
      <c r="B161" s="43" t="s">
        <v>116</v>
      </c>
      <c r="C161" s="38">
        <v>4194944</v>
      </c>
      <c r="D161" s="85" t="s">
        <v>324</v>
      </c>
      <c r="E161" s="50">
        <v>1</v>
      </c>
      <c r="F161" s="71" t="s">
        <v>116</v>
      </c>
      <c r="G161" s="72">
        <v>4194944</v>
      </c>
      <c r="H161" s="74">
        <v>350</v>
      </c>
      <c r="I161" s="73">
        <f t="shared" si="5"/>
        <v>286.88524590163934</v>
      </c>
      <c r="J161" s="32" t="e">
        <f>VLOOKUP(B161,#REF!,1,0)</f>
        <v>#REF!</v>
      </c>
      <c r="K161" s="14" t="e">
        <f>VLOOKUP(C161,#REF!,1,0)</f>
        <v>#REF!</v>
      </c>
      <c r="L161" s="33" t="e">
        <f>VLOOKUP(C161,#REF!,3,0)</f>
        <v>#REF!</v>
      </c>
      <c r="M161" s="73" t="e">
        <f t="shared" si="4"/>
        <v>#REF!</v>
      </c>
      <c r="N161" s="34"/>
      <c r="O161" s="35"/>
      <c r="P161" s="31"/>
      <c r="Q161" s="14"/>
      <c r="R161" s="35"/>
      <c r="S161" s="31"/>
      <c r="T161" s="23"/>
      <c r="U161" s="24"/>
    </row>
    <row r="162" spans="1:21" ht="39.75" customHeight="1" thickBot="1" x14ac:dyDescent="0.35">
      <c r="A162" s="36">
        <v>153</v>
      </c>
      <c r="B162" s="43" t="s">
        <v>117</v>
      </c>
      <c r="C162" s="38">
        <v>4198521</v>
      </c>
      <c r="D162" s="85" t="s">
        <v>324</v>
      </c>
      <c r="E162" s="50">
        <v>1</v>
      </c>
      <c r="F162" s="71" t="s">
        <v>249</v>
      </c>
      <c r="G162" s="72">
        <v>4198521</v>
      </c>
      <c r="H162" s="74">
        <v>2580</v>
      </c>
      <c r="I162" s="73">
        <f t="shared" si="5"/>
        <v>2114.7540983606559</v>
      </c>
      <c r="J162" s="32" t="e">
        <f>VLOOKUP(B162,#REF!,1,0)</f>
        <v>#REF!</v>
      </c>
      <c r="K162" s="14" t="e">
        <f>VLOOKUP(C162,#REF!,1,0)</f>
        <v>#REF!</v>
      </c>
      <c r="L162" s="33" t="e">
        <f>VLOOKUP(C162,#REF!,3,0)</f>
        <v>#REF!</v>
      </c>
      <c r="M162" s="73" t="e">
        <f t="shared" si="4"/>
        <v>#REF!</v>
      </c>
      <c r="N162" s="34"/>
      <c r="O162" s="35"/>
      <c r="P162" s="31"/>
      <c r="Q162" s="14"/>
      <c r="R162" s="35"/>
      <c r="S162" s="31"/>
      <c r="T162" s="23"/>
      <c r="U162" s="24"/>
    </row>
    <row r="163" spans="1:21" ht="39.75" customHeight="1" thickBot="1" x14ac:dyDescent="0.35">
      <c r="A163" s="36">
        <v>154</v>
      </c>
      <c r="B163" s="43" t="s">
        <v>112</v>
      </c>
      <c r="C163" s="38">
        <v>4200021</v>
      </c>
      <c r="D163" s="85" t="s">
        <v>324</v>
      </c>
      <c r="E163" s="50">
        <v>1</v>
      </c>
      <c r="F163" s="71" t="s">
        <v>112</v>
      </c>
      <c r="G163" s="72">
        <v>4200021</v>
      </c>
      <c r="H163" s="74">
        <v>1654</v>
      </c>
      <c r="I163" s="73">
        <f t="shared" si="5"/>
        <v>1355.7377049180327</v>
      </c>
      <c r="J163" s="32" t="e">
        <f>VLOOKUP(B163,#REF!,1,0)</f>
        <v>#REF!</v>
      </c>
      <c r="K163" s="14" t="e">
        <f>VLOOKUP(C163,#REF!,1,0)</f>
        <v>#REF!</v>
      </c>
      <c r="L163" s="33" t="e">
        <f>VLOOKUP(C163,#REF!,3,0)</f>
        <v>#REF!</v>
      </c>
      <c r="M163" s="73" t="e">
        <f t="shared" si="4"/>
        <v>#REF!</v>
      </c>
      <c r="N163" s="34"/>
      <c r="O163" s="35"/>
      <c r="P163" s="31"/>
      <c r="Q163" s="14"/>
      <c r="R163" s="35"/>
      <c r="S163" s="31"/>
      <c r="T163" s="23"/>
      <c r="U163" s="24"/>
    </row>
    <row r="164" spans="1:21" ht="39.75" customHeight="1" thickBot="1" x14ac:dyDescent="0.35">
      <c r="A164" s="36">
        <v>155</v>
      </c>
      <c r="B164" s="43" t="s">
        <v>112</v>
      </c>
      <c r="C164" s="38">
        <v>4200022</v>
      </c>
      <c r="D164" s="85" t="s">
        <v>324</v>
      </c>
      <c r="E164" s="50">
        <v>1</v>
      </c>
      <c r="F164" s="71" t="s">
        <v>112</v>
      </c>
      <c r="G164" s="72">
        <v>4200022</v>
      </c>
      <c r="H164" s="74">
        <v>1934.42</v>
      </c>
      <c r="I164" s="73">
        <f t="shared" si="5"/>
        <v>1585.5901639344263</v>
      </c>
      <c r="J164" s="32" t="e">
        <f>VLOOKUP(B164,#REF!,1,0)</f>
        <v>#REF!</v>
      </c>
      <c r="K164" s="14" t="e">
        <f>VLOOKUP(C164,#REF!,1,0)</f>
        <v>#REF!</v>
      </c>
      <c r="L164" s="33" t="e">
        <f>VLOOKUP(C164,#REF!,3,0)</f>
        <v>#REF!</v>
      </c>
      <c r="M164" s="73" t="e">
        <f t="shared" si="4"/>
        <v>#REF!</v>
      </c>
      <c r="N164" s="34"/>
      <c r="O164" s="35"/>
      <c r="P164" s="31"/>
      <c r="Q164" s="14"/>
      <c r="R164" s="35"/>
      <c r="S164" s="31"/>
      <c r="T164" s="23"/>
      <c r="U164" s="24"/>
    </row>
    <row r="165" spans="1:21" ht="39.75" customHeight="1" thickBot="1" x14ac:dyDescent="0.35">
      <c r="A165" s="36">
        <v>156</v>
      </c>
      <c r="B165" s="43" t="s">
        <v>107</v>
      </c>
      <c r="C165" s="38">
        <v>4200024</v>
      </c>
      <c r="D165" s="85" t="s">
        <v>324</v>
      </c>
      <c r="E165" s="50">
        <v>1</v>
      </c>
      <c r="F165" s="71" t="s">
        <v>107</v>
      </c>
      <c r="G165" s="72">
        <v>4200024</v>
      </c>
      <c r="H165" s="74">
        <v>5700</v>
      </c>
      <c r="I165" s="73">
        <f t="shared" si="5"/>
        <v>4672.1311475409839</v>
      </c>
      <c r="J165" s="32" t="e">
        <f>VLOOKUP(B165,#REF!,1,0)</f>
        <v>#REF!</v>
      </c>
      <c r="K165" s="14" t="e">
        <f>VLOOKUP(C165,#REF!,1,0)</f>
        <v>#REF!</v>
      </c>
      <c r="L165" s="33" t="e">
        <f>VLOOKUP(C165,#REF!,3,0)</f>
        <v>#REF!</v>
      </c>
      <c r="M165" s="73" t="e">
        <f t="shared" si="4"/>
        <v>#REF!</v>
      </c>
      <c r="N165" s="34"/>
      <c r="O165" s="35"/>
      <c r="P165" s="31"/>
      <c r="Q165" s="14"/>
      <c r="R165" s="35"/>
      <c r="S165" s="31"/>
      <c r="T165" s="23"/>
      <c r="U165" s="24"/>
    </row>
    <row r="166" spans="1:21" ht="39.75" customHeight="1" thickBot="1" x14ac:dyDescent="0.35">
      <c r="A166" s="36">
        <v>157</v>
      </c>
      <c r="B166" s="43" t="s">
        <v>118</v>
      </c>
      <c r="C166" s="38">
        <v>4200468</v>
      </c>
      <c r="D166" s="85" t="s">
        <v>324</v>
      </c>
      <c r="E166" s="50">
        <v>1</v>
      </c>
      <c r="F166" s="71" t="s">
        <v>118</v>
      </c>
      <c r="G166" s="72">
        <v>4200468</v>
      </c>
      <c r="H166" s="74">
        <v>2173.5</v>
      </c>
      <c r="I166" s="73">
        <f t="shared" si="5"/>
        <v>1781.5573770491803</v>
      </c>
      <c r="J166" s="32" t="e">
        <f>VLOOKUP(B166,#REF!,1,0)</f>
        <v>#REF!</v>
      </c>
      <c r="K166" s="14" t="e">
        <f>VLOOKUP(C166,#REF!,1,0)</f>
        <v>#REF!</v>
      </c>
      <c r="L166" s="33" t="e">
        <f>VLOOKUP(C166,#REF!,3,0)</f>
        <v>#REF!</v>
      </c>
      <c r="M166" s="73" t="e">
        <f t="shared" si="4"/>
        <v>#REF!</v>
      </c>
      <c r="N166" s="34"/>
      <c r="O166" s="35"/>
      <c r="P166" s="31"/>
      <c r="Q166" s="14"/>
      <c r="R166" s="35"/>
      <c r="S166" s="31"/>
      <c r="T166" s="23"/>
      <c r="U166" s="24"/>
    </row>
    <row r="167" spans="1:21" ht="39.75" customHeight="1" thickBot="1" x14ac:dyDescent="0.35">
      <c r="A167" s="36">
        <v>158</v>
      </c>
      <c r="B167" s="43" t="s">
        <v>119</v>
      </c>
      <c r="C167" s="38">
        <v>4200960</v>
      </c>
      <c r="D167" s="85" t="s">
        <v>324</v>
      </c>
      <c r="E167" s="50">
        <v>1</v>
      </c>
      <c r="F167" s="71" t="s">
        <v>119</v>
      </c>
      <c r="G167" s="72">
        <v>4200960</v>
      </c>
      <c r="H167" s="74">
        <v>10813.16</v>
      </c>
      <c r="I167" s="73">
        <f t="shared" si="5"/>
        <v>8863.2459016393441</v>
      </c>
      <c r="J167" s="32" t="e">
        <f>VLOOKUP(B167,#REF!,1,0)</f>
        <v>#REF!</v>
      </c>
      <c r="K167" s="14" t="e">
        <f>VLOOKUP(C167,#REF!,1,0)</f>
        <v>#REF!</v>
      </c>
      <c r="L167" s="33" t="e">
        <f>VLOOKUP(C167,#REF!,3,0)</f>
        <v>#REF!</v>
      </c>
      <c r="M167" s="73" t="e">
        <f t="shared" si="4"/>
        <v>#REF!</v>
      </c>
      <c r="N167" s="34"/>
      <c r="O167" s="35"/>
      <c r="P167" s="31"/>
      <c r="Q167" s="14"/>
      <c r="R167" s="35"/>
      <c r="S167" s="31"/>
      <c r="T167" s="23"/>
      <c r="U167" s="24"/>
    </row>
    <row r="168" spans="1:21" ht="39.75" customHeight="1" thickBot="1" x14ac:dyDescent="0.35">
      <c r="A168" s="36">
        <v>159</v>
      </c>
      <c r="B168" s="43" t="s">
        <v>120</v>
      </c>
      <c r="C168" s="38">
        <v>4202005</v>
      </c>
      <c r="D168" s="85" t="s">
        <v>324</v>
      </c>
      <c r="E168" s="50">
        <v>1</v>
      </c>
      <c r="F168" s="71" t="s">
        <v>120</v>
      </c>
      <c r="G168" s="72">
        <v>4202005</v>
      </c>
      <c r="H168" s="74">
        <v>1869.21</v>
      </c>
      <c r="I168" s="73">
        <f t="shared" si="5"/>
        <v>1532.1393442622953</v>
      </c>
      <c r="J168" s="32" t="e">
        <f>VLOOKUP(B168,#REF!,1,0)</f>
        <v>#REF!</v>
      </c>
      <c r="K168" s="14" t="e">
        <f>VLOOKUP(C168,#REF!,1,0)</f>
        <v>#REF!</v>
      </c>
      <c r="L168" s="33" t="e">
        <f>VLOOKUP(C168,#REF!,3,0)</f>
        <v>#REF!</v>
      </c>
      <c r="M168" s="73" t="e">
        <f t="shared" si="4"/>
        <v>#REF!</v>
      </c>
      <c r="N168" s="34"/>
      <c r="O168" s="35"/>
      <c r="P168" s="31"/>
      <c r="Q168" s="14"/>
      <c r="R168" s="35"/>
      <c r="S168" s="31"/>
      <c r="T168" s="23"/>
      <c r="U168" s="24"/>
    </row>
    <row r="169" spans="1:21" ht="39.75" customHeight="1" thickBot="1" x14ac:dyDescent="0.35">
      <c r="A169" s="36">
        <v>160</v>
      </c>
      <c r="B169" s="43" t="s">
        <v>121</v>
      </c>
      <c r="C169" s="38">
        <v>4205894</v>
      </c>
      <c r="D169" s="85" t="s">
        <v>324</v>
      </c>
      <c r="E169" s="50">
        <v>1</v>
      </c>
      <c r="F169" s="71" t="s">
        <v>250</v>
      </c>
      <c r="G169" s="72">
        <v>4205894</v>
      </c>
      <c r="H169" s="74">
        <v>5502</v>
      </c>
      <c r="I169" s="73">
        <f t="shared" si="5"/>
        <v>4509.8360655737706</v>
      </c>
      <c r="J169" s="32" t="e">
        <f>VLOOKUP(B169,#REF!,1,0)</f>
        <v>#REF!</v>
      </c>
      <c r="K169" s="14" t="e">
        <f>VLOOKUP(C169,#REF!,1,0)</f>
        <v>#REF!</v>
      </c>
      <c r="L169" s="33" t="e">
        <f>VLOOKUP(C169,#REF!,3,0)</f>
        <v>#REF!</v>
      </c>
      <c r="M169" s="73" t="e">
        <f t="shared" si="4"/>
        <v>#REF!</v>
      </c>
      <c r="N169" s="34"/>
      <c r="O169" s="35"/>
      <c r="P169" s="31"/>
      <c r="Q169" s="14"/>
      <c r="R169" s="35"/>
      <c r="S169" s="31"/>
      <c r="T169" s="23"/>
      <c r="U169" s="24"/>
    </row>
    <row r="170" spans="1:21" ht="39.75" customHeight="1" thickBot="1" x14ac:dyDescent="0.35">
      <c r="A170" s="36">
        <v>161</v>
      </c>
      <c r="B170" s="43" t="s">
        <v>84</v>
      </c>
      <c r="C170" s="38">
        <v>4206858</v>
      </c>
      <c r="D170" s="85" t="s">
        <v>324</v>
      </c>
      <c r="E170" s="50">
        <v>1</v>
      </c>
      <c r="F170" s="71" t="s">
        <v>84</v>
      </c>
      <c r="G170" s="72">
        <v>4206858</v>
      </c>
      <c r="H170" s="74">
        <v>30930</v>
      </c>
      <c r="I170" s="73">
        <f t="shared" si="5"/>
        <v>25352.459016393444</v>
      </c>
      <c r="J170" s="32" t="e">
        <f>VLOOKUP(B170,#REF!,1,0)</f>
        <v>#REF!</v>
      </c>
      <c r="K170" s="14" t="e">
        <f>VLOOKUP(C170,#REF!,1,0)</f>
        <v>#REF!</v>
      </c>
      <c r="L170" s="33" t="e">
        <f>VLOOKUP(C170,#REF!,3,0)</f>
        <v>#REF!</v>
      </c>
      <c r="M170" s="73" t="e">
        <f t="shared" si="4"/>
        <v>#REF!</v>
      </c>
      <c r="N170" s="34"/>
      <c r="O170" s="35"/>
      <c r="P170" s="31"/>
      <c r="Q170" s="14"/>
      <c r="R170" s="35"/>
      <c r="S170" s="31"/>
      <c r="T170" s="23"/>
      <c r="U170" s="24"/>
    </row>
    <row r="171" spans="1:21" ht="39.75" customHeight="1" thickBot="1" x14ac:dyDescent="0.35">
      <c r="A171" s="36">
        <v>162</v>
      </c>
      <c r="B171" s="43" t="s">
        <v>122</v>
      </c>
      <c r="C171" s="38">
        <v>4207119</v>
      </c>
      <c r="D171" s="85" t="s">
        <v>324</v>
      </c>
      <c r="E171" s="50">
        <v>1</v>
      </c>
      <c r="F171" s="71" t="s">
        <v>122</v>
      </c>
      <c r="G171" s="72">
        <v>4207119</v>
      </c>
      <c r="H171" s="74">
        <v>27603.45</v>
      </c>
      <c r="I171" s="73">
        <f t="shared" si="5"/>
        <v>22625.778688524591</v>
      </c>
      <c r="J171" s="32" t="e">
        <f>VLOOKUP(B171,#REF!,1,0)</f>
        <v>#REF!</v>
      </c>
      <c r="K171" s="14" t="e">
        <f>VLOOKUP(C171,#REF!,1,0)</f>
        <v>#REF!</v>
      </c>
      <c r="L171" s="33" t="e">
        <f>VLOOKUP(C171,#REF!,3,0)</f>
        <v>#REF!</v>
      </c>
      <c r="M171" s="73" t="e">
        <f t="shared" si="4"/>
        <v>#REF!</v>
      </c>
      <c r="N171" s="34"/>
      <c r="O171" s="35"/>
      <c r="P171" s="31"/>
      <c r="Q171" s="14"/>
      <c r="R171" s="35"/>
      <c r="S171" s="31"/>
      <c r="T171" s="23"/>
      <c r="U171" s="24"/>
    </row>
    <row r="172" spans="1:21" ht="39.75" customHeight="1" thickBot="1" x14ac:dyDescent="0.35">
      <c r="A172" s="36">
        <v>163</v>
      </c>
      <c r="B172" s="43" t="s">
        <v>123</v>
      </c>
      <c r="C172" s="38">
        <v>4207290</v>
      </c>
      <c r="D172" s="85" t="s">
        <v>324</v>
      </c>
      <c r="E172" s="50">
        <v>1</v>
      </c>
      <c r="F172" s="71" t="s">
        <v>123</v>
      </c>
      <c r="G172" s="72">
        <v>4207290</v>
      </c>
      <c r="H172" s="74">
        <v>3850</v>
      </c>
      <c r="I172" s="73">
        <f t="shared" si="5"/>
        <v>3155.7377049180327</v>
      </c>
      <c r="J172" s="32" t="e">
        <f>VLOOKUP(B172,#REF!,1,0)</f>
        <v>#REF!</v>
      </c>
      <c r="K172" s="14" t="e">
        <f>VLOOKUP(C172,#REF!,1,0)</f>
        <v>#REF!</v>
      </c>
      <c r="L172" s="33" t="e">
        <f>VLOOKUP(C172,#REF!,3,0)</f>
        <v>#REF!</v>
      </c>
      <c r="M172" s="73" t="e">
        <f t="shared" si="4"/>
        <v>#REF!</v>
      </c>
      <c r="N172" s="34"/>
      <c r="O172" s="35"/>
      <c r="P172" s="31"/>
      <c r="Q172" s="14"/>
      <c r="R172" s="35"/>
      <c r="S172" s="31"/>
      <c r="T172" s="23"/>
      <c r="U172" s="24"/>
    </row>
    <row r="173" spans="1:21" ht="39.75" customHeight="1" thickBot="1" x14ac:dyDescent="0.35">
      <c r="A173" s="36">
        <v>164</v>
      </c>
      <c r="B173" s="43" t="s">
        <v>124</v>
      </c>
      <c r="C173" s="38">
        <v>4207521</v>
      </c>
      <c r="D173" s="85" t="s">
        <v>324</v>
      </c>
      <c r="E173" s="50">
        <v>1</v>
      </c>
      <c r="F173" s="71" t="s">
        <v>124</v>
      </c>
      <c r="G173" s="72">
        <v>4207521</v>
      </c>
      <c r="H173" s="74">
        <v>2804</v>
      </c>
      <c r="I173" s="73">
        <f t="shared" si="5"/>
        <v>2298.3606557377047</v>
      </c>
      <c r="J173" s="32" t="e">
        <f>VLOOKUP(B173,#REF!,1,0)</f>
        <v>#REF!</v>
      </c>
      <c r="K173" s="14" t="e">
        <f>VLOOKUP(C173,#REF!,1,0)</f>
        <v>#REF!</v>
      </c>
      <c r="L173" s="33" t="e">
        <f>VLOOKUP(C173,#REF!,3,0)</f>
        <v>#REF!</v>
      </c>
      <c r="M173" s="73" t="e">
        <f t="shared" si="4"/>
        <v>#REF!</v>
      </c>
      <c r="N173" s="34"/>
      <c r="O173" s="35"/>
      <c r="P173" s="31"/>
      <c r="Q173" s="14"/>
      <c r="R173" s="35"/>
      <c r="S173" s="31"/>
      <c r="T173" s="23"/>
      <c r="U173" s="24"/>
    </row>
    <row r="174" spans="1:21" ht="39.75" customHeight="1" thickBot="1" x14ac:dyDescent="0.35">
      <c r="A174" s="36">
        <v>165</v>
      </c>
      <c r="B174" s="43" t="s">
        <v>125</v>
      </c>
      <c r="C174" s="38">
        <v>4209118</v>
      </c>
      <c r="D174" s="85" t="s">
        <v>324</v>
      </c>
      <c r="E174" s="50">
        <v>1</v>
      </c>
      <c r="F174" s="71" t="s">
        <v>251</v>
      </c>
      <c r="G174" s="72">
        <v>4209118</v>
      </c>
      <c r="H174" s="74">
        <v>5490</v>
      </c>
      <c r="I174" s="73">
        <f t="shared" si="5"/>
        <v>4500</v>
      </c>
      <c r="J174" s="32" t="e">
        <f>VLOOKUP(B174,#REF!,1,0)</f>
        <v>#REF!</v>
      </c>
      <c r="K174" s="14" t="e">
        <f>VLOOKUP(C174,#REF!,1,0)</f>
        <v>#REF!</v>
      </c>
      <c r="L174" s="33" t="e">
        <f>VLOOKUP(C174,#REF!,3,0)</f>
        <v>#REF!</v>
      </c>
      <c r="M174" s="73" t="e">
        <f t="shared" si="4"/>
        <v>#REF!</v>
      </c>
      <c r="N174" s="34"/>
      <c r="O174" s="35"/>
      <c r="P174" s="31"/>
      <c r="Q174" s="14"/>
      <c r="R174" s="35"/>
      <c r="S174" s="31"/>
      <c r="T174" s="23"/>
      <c r="U174" s="24"/>
    </row>
    <row r="175" spans="1:21" ht="39.75" customHeight="1" thickBot="1" x14ac:dyDescent="0.35">
      <c r="A175" s="36">
        <v>166</v>
      </c>
      <c r="B175" s="43" t="s">
        <v>89</v>
      </c>
      <c r="C175" s="38">
        <v>4209555</v>
      </c>
      <c r="D175" s="85" t="s">
        <v>324</v>
      </c>
      <c r="E175" s="50">
        <v>1</v>
      </c>
      <c r="F175" s="71" t="s">
        <v>89</v>
      </c>
      <c r="G175" s="72">
        <v>4209555</v>
      </c>
      <c r="H175" s="74">
        <v>33860</v>
      </c>
      <c r="I175" s="73">
        <f t="shared" si="5"/>
        <v>27754.098360655738</v>
      </c>
      <c r="J175" s="32" t="e">
        <f>VLOOKUP(B175,#REF!,1,0)</f>
        <v>#REF!</v>
      </c>
      <c r="K175" s="14" t="e">
        <f>VLOOKUP(C175,#REF!,1,0)</f>
        <v>#REF!</v>
      </c>
      <c r="L175" s="33" t="e">
        <f>VLOOKUP(C175,#REF!,3,0)</f>
        <v>#REF!</v>
      </c>
      <c r="M175" s="73" t="e">
        <f t="shared" si="4"/>
        <v>#REF!</v>
      </c>
      <c r="N175" s="34"/>
      <c r="O175" s="35"/>
      <c r="P175" s="31"/>
      <c r="Q175" s="14"/>
      <c r="R175" s="35"/>
      <c r="S175" s="31"/>
      <c r="T175" s="23"/>
      <c r="U175" s="24"/>
    </row>
    <row r="176" spans="1:21" ht="39.75" customHeight="1" thickBot="1" x14ac:dyDescent="0.35">
      <c r="A176" s="36">
        <v>167</v>
      </c>
      <c r="B176" s="43" t="s">
        <v>126</v>
      </c>
      <c r="C176" s="38">
        <v>4214006</v>
      </c>
      <c r="D176" s="85" t="s">
        <v>324</v>
      </c>
      <c r="E176" s="50">
        <v>1</v>
      </c>
      <c r="F176" s="71" t="s">
        <v>126</v>
      </c>
      <c r="G176" s="72">
        <v>4214006</v>
      </c>
      <c r="H176" s="74">
        <v>38800</v>
      </c>
      <c r="I176" s="73">
        <f t="shared" si="5"/>
        <v>31803.278688524591</v>
      </c>
      <c r="J176" s="32" t="e">
        <f>VLOOKUP(B176,#REF!,1,0)</f>
        <v>#REF!</v>
      </c>
      <c r="K176" s="14" t="e">
        <f>VLOOKUP(C176,#REF!,1,0)</f>
        <v>#REF!</v>
      </c>
      <c r="L176" s="33" t="e">
        <f>VLOOKUP(C176,#REF!,3,0)</f>
        <v>#REF!</v>
      </c>
      <c r="M176" s="73" t="e">
        <f t="shared" si="4"/>
        <v>#REF!</v>
      </c>
      <c r="N176" s="34"/>
      <c r="O176" s="35"/>
      <c r="P176" s="31"/>
      <c r="Q176" s="14"/>
      <c r="R176" s="35"/>
      <c r="S176" s="31"/>
      <c r="T176" s="23"/>
      <c r="U176" s="24"/>
    </row>
    <row r="177" spans="1:21" ht="39.75" customHeight="1" thickBot="1" x14ac:dyDescent="0.35">
      <c r="A177" s="36">
        <v>168</v>
      </c>
      <c r="B177" s="43" t="s">
        <v>127</v>
      </c>
      <c r="C177" s="38">
        <v>4214023</v>
      </c>
      <c r="D177" s="85" t="s">
        <v>324</v>
      </c>
      <c r="E177" s="50">
        <v>1</v>
      </c>
      <c r="F177" s="71" t="s">
        <v>127</v>
      </c>
      <c r="G177" s="72">
        <v>4214023</v>
      </c>
      <c r="H177" s="74">
        <v>67345</v>
      </c>
      <c r="I177" s="73">
        <f t="shared" si="5"/>
        <v>55200.819672131147</v>
      </c>
      <c r="J177" s="32" t="e">
        <f>VLOOKUP(B177,#REF!,1,0)</f>
        <v>#REF!</v>
      </c>
      <c r="K177" s="14" t="e">
        <f>VLOOKUP(C177,#REF!,1,0)</f>
        <v>#REF!</v>
      </c>
      <c r="L177" s="33" t="e">
        <f>VLOOKUP(C177,#REF!,3,0)</f>
        <v>#REF!</v>
      </c>
      <c r="M177" s="73" t="e">
        <f t="shared" si="4"/>
        <v>#REF!</v>
      </c>
      <c r="N177" s="34"/>
      <c r="O177" s="35"/>
      <c r="P177" s="31"/>
      <c r="Q177" s="14"/>
      <c r="R177" s="35"/>
      <c r="S177" s="31"/>
      <c r="T177" s="23"/>
      <c r="U177" s="24"/>
    </row>
    <row r="178" spans="1:21" ht="39.75" customHeight="1" thickBot="1" x14ac:dyDescent="0.35">
      <c r="A178" s="36">
        <v>169</v>
      </c>
      <c r="B178" s="43" t="s">
        <v>114</v>
      </c>
      <c r="C178" s="38">
        <v>4214638</v>
      </c>
      <c r="D178" s="85" t="s">
        <v>324</v>
      </c>
      <c r="E178" s="50">
        <v>1</v>
      </c>
      <c r="F178" s="71" t="s">
        <v>114</v>
      </c>
      <c r="G178" s="72">
        <v>4214638</v>
      </c>
      <c r="H178" s="74">
        <v>7290</v>
      </c>
      <c r="I178" s="73">
        <f t="shared" si="5"/>
        <v>5975.4098360655735</v>
      </c>
      <c r="J178" s="32" t="e">
        <f>VLOOKUP(B178,#REF!,1,0)</f>
        <v>#REF!</v>
      </c>
      <c r="K178" s="14" t="e">
        <f>VLOOKUP(C178,#REF!,1,0)</f>
        <v>#REF!</v>
      </c>
      <c r="L178" s="33" t="e">
        <f>VLOOKUP(C178,#REF!,3,0)</f>
        <v>#REF!</v>
      </c>
      <c r="M178" s="73" t="e">
        <f t="shared" si="4"/>
        <v>#REF!</v>
      </c>
      <c r="N178" s="34"/>
      <c r="O178" s="35"/>
      <c r="P178" s="31"/>
      <c r="Q178" s="14"/>
      <c r="R178" s="35"/>
      <c r="S178" s="31"/>
      <c r="T178" s="23"/>
      <c r="U178" s="24"/>
    </row>
    <row r="179" spans="1:21" ht="39.75" customHeight="1" thickBot="1" x14ac:dyDescent="0.35">
      <c r="A179" s="36">
        <v>170</v>
      </c>
      <c r="B179" s="43" t="s">
        <v>97</v>
      </c>
      <c r="C179" s="38">
        <v>4214696</v>
      </c>
      <c r="D179" s="85" t="s">
        <v>324</v>
      </c>
      <c r="E179" s="50">
        <v>1</v>
      </c>
      <c r="F179" s="71" t="s">
        <v>97</v>
      </c>
      <c r="G179" s="72">
        <v>4214696</v>
      </c>
      <c r="H179" s="74">
        <v>12005</v>
      </c>
      <c r="I179" s="73">
        <f t="shared" si="5"/>
        <v>9840.1639344262294</v>
      </c>
      <c r="J179" s="32" t="e">
        <f>VLOOKUP(B179,#REF!,1,0)</f>
        <v>#REF!</v>
      </c>
      <c r="K179" s="14" t="e">
        <f>VLOOKUP(C179,#REF!,1,0)</f>
        <v>#REF!</v>
      </c>
      <c r="L179" s="33" t="e">
        <f>VLOOKUP(C179,#REF!,3,0)</f>
        <v>#REF!</v>
      </c>
      <c r="M179" s="73" t="e">
        <f t="shared" si="4"/>
        <v>#REF!</v>
      </c>
      <c r="N179" s="34"/>
      <c r="O179" s="35"/>
      <c r="P179" s="31"/>
      <c r="Q179" s="14"/>
      <c r="R179" s="35"/>
      <c r="S179" s="31"/>
      <c r="T179" s="23"/>
      <c r="U179" s="24"/>
    </row>
    <row r="180" spans="1:21" ht="39.75" customHeight="1" thickBot="1" x14ac:dyDescent="0.35">
      <c r="A180" s="36">
        <v>171</v>
      </c>
      <c r="B180" s="43" t="s">
        <v>97</v>
      </c>
      <c r="C180" s="38">
        <v>4215210</v>
      </c>
      <c r="D180" s="85" t="s">
        <v>324</v>
      </c>
      <c r="E180" s="50">
        <v>1</v>
      </c>
      <c r="F180" s="71" t="s">
        <v>97</v>
      </c>
      <c r="G180" s="72">
        <v>4215210</v>
      </c>
      <c r="H180" s="74">
        <v>37492.879999999997</v>
      </c>
      <c r="I180" s="73">
        <f t="shared" si="5"/>
        <v>30731.868852459014</v>
      </c>
      <c r="J180" s="32" t="e">
        <f>VLOOKUP(B180,#REF!,1,0)</f>
        <v>#REF!</v>
      </c>
      <c r="K180" s="14" t="e">
        <f>VLOOKUP(C180,#REF!,1,0)</f>
        <v>#REF!</v>
      </c>
      <c r="L180" s="33" t="e">
        <f>VLOOKUP(C180,#REF!,3,0)</f>
        <v>#REF!</v>
      </c>
      <c r="M180" s="73" t="e">
        <f t="shared" si="4"/>
        <v>#REF!</v>
      </c>
      <c r="N180" s="34"/>
      <c r="O180" s="35"/>
      <c r="P180" s="31"/>
      <c r="Q180" s="14"/>
      <c r="R180" s="35"/>
      <c r="S180" s="31"/>
      <c r="T180" s="23"/>
      <c r="U180" s="24"/>
    </row>
    <row r="181" spans="1:21" ht="39.75" customHeight="1" thickBot="1" x14ac:dyDescent="0.35">
      <c r="A181" s="36">
        <v>172</v>
      </c>
      <c r="B181" s="43" t="s">
        <v>128</v>
      </c>
      <c r="C181" s="38">
        <v>4224846</v>
      </c>
      <c r="D181" s="85" t="s">
        <v>324</v>
      </c>
      <c r="E181" s="50">
        <v>1</v>
      </c>
      <c r="F181" s="71" t="s">
        <v>128</v>
      </c>
      <c r="G181" s="72">
        <v>4224846</v>
      </c>
      <c r="H181" s="74">
        <v>7770.26</v>
      </c>
      <c r="I181" s="73">
        <f t="shared" si="5"/>
        <v>6369.0655737704919</v>
      </c>
      <c r="J181" s="32" t="e">
        <f>VLOOKUP(B181,#REF!,1,0)</f>
        <v>#REF!</v>
      </c>
      <c r="K181" s="14" t="e">
        <f>VLOOKUP(C181,#REF!,1,0)</f>
        <v>#REF!</v>
      </c>
      <c r="L181" s="33" t="e">
        <f>VLOOKUP(C181,#REF!,3,0)</f>
        <v>#REF!</v>
      </c>
      <c r="M181" s="73" t="e">
        <f t="shared" si="4"/>
        <v>#REF!</v>
      </c>
      <c r="N181" s="34"/>
      <c r="O181" s="35"/>
      <c r="P181" s="31"/>
      <c r="Q181" s="14"/>
      <c r="R181" s="35"/>
      <c r="S181" s="31"/>
      <c r="T181" s="23"/>
      <c r="U181" s="24"/>
    </row>
    <row r="182" spans="1:21" ht="39.75" customHeight="1" thickBot="1" x14ac:dyDescent="0.35">
      <c r="A182" s="36">
        <v>173</v>
      </c>
      <c r="B182" s="43" t="s">
        <v>129</v>
      </c>
      <c r="C182" s="38">
        <v>4230398</v>
      </c>
      <c r="D182" s="85" t="s">
        <v>324</v>
      </c>
      <c r="E182" s="50">
        <v>1</v>
      </c>
      <c r="F182" s="71" t="s">
        <v>129</v>
      </c>
      <c r="G182" s="72">
        <v>4230398</v>
      </c>
      <c r="H182" s="74">
        <v>51057</v>
      </c>
      <c r="I182" s="73">
        <f t="shared" si="5"/>
        <v>41850</v>
      </c>
      <c r="J182" s="32" t="e">
        <f>VLOOKUP(B182,#REF!,1,0)</f>
        <v>#REF!</v>
      </c>
      <c r="K182" s="14" t="e">
        <f>VLOOKUP(C182,#REF!,1,0)</f>
        <v>#REF!</v>
      </c>
      <c r="L182" s="33" t="e">
        <f>VLOOKUP(C182,#REF!,3,0)</f>
        <v>#REF!</v>
      </c>
      <c r="M182" s="73" t="e">
        <f t="shared" si="4"/>
        <v>#REF!</v>
      </c>
      <c r="N182" s="34"/>
      <c r="O182" s="35"/>
      <c r="P182" s="31"/>
      <c r="Q182" s="14"/>
      <c r="R182" s="35"/>
      <c r="S182" s="31"/>
      <c r="T182" s="23"/>
      <c r="U182" s="24"/>
    </row>
    <row r="183" spans="1:21" ht="39.75" customHeight="1" thickBot="1" x14ac:dyDescent="0.35">
      <c r="A183" s="36">
        <v>174</v>
      </c>
      <c r="B183" s="43" t="s">
        <v>130</v>
      </c>
      <c r="C183" s="38">
        <v>4231080</v>
      </c>
      <c r="D183" s="85" t="s">
        <v>324</v>
      </c>
      <c r="E183" s="50">
        <v>1</v>
      </c>
      <c r="F183" s="71" t="s">
        <v>130</v>
      </c>
      <c r="G183" s="72">
        <v>4231080</v>
      </c>
      <c r="H183" s="74">
        <v>9406</v>
      </c>
      <c r="I183" s="73">
        <f t="shared" si="5"/>
        <v>7709.8360655737706</v>
      </c>
      <c r="J183" s="32" t="e">
        <f>VLOOKUP(B183,#REF!,1,0)</f>
        <v>#REF!</v>
      </c>
      <c r="K183" s="14" t="e">
        <f>VLOOKUP(C183,#REF!,1,0)</f>
        <v>#REF!</v>
      </c>
      <c r="L183" s="33" t="e">
        <f>VLOOKUP(C183,#REF!,3,0)</f>
        <v>#REF!</v>
      </c>
      <c r="M183" s="73" t="e">
        <f t="shared" si="4"/>
        <v>#REF!</v>
      </c>
      <c r="N183" s="34"/>
      <c r="O183" s="35"/>
      <c r="P183" s="31"/>
      <c r="Q183" s="14"/>
      <c r="R183" s="35"/>
      <c r="S183" s="31"/>
      <c r="T183" s="23"/>
      <c r="U183" s="24"/>
    </row>
    <row r="184" spans="1:21" ht="39.75" customHeight="1" thickBot="1" x14ac:dyDescent="0.35">
      <c r="A184" s="36">
        <v>175</v>
      </c>
      <c r="B184" s="43" t="s">
        <v>119</v>
      </c>
      <c r="C184" s="38">
        <v>4231268</v>
      </c>
      <c r="D184" s="85" t="s">
        <v>324</v>
      </c>
      <c r="E184" s="50">
        <v>1</v>
      </c>
      <c r="F184" s="71" t="s">
        <v>119</v>
      </c>
      <c r="G184" s="72">
        <v>4231268</v>
      </c>
      <c r="H184" s="74">
        <v>27060.080000000002</v>
      </c>
      <c r="I184" s="73">
        <f t="shared" si="5"/>
        <v>22180.393442622953</v>
      </c>
      <c r="J184" s="32" t="e">
        <f>VLOOKUP(B184,#REF!,1,0)</f>
        <v>#REF!</v>
      </c>
      <c r="K184" s="14" t="e">
        <f>VLOOKUP(C184,#REF!,1,0)</f>
        <v>#REF!</v>
      </c>
      <c r="L184" s="33" t="e">
        <f>VLOOKUP(C184,#REF!,3,0)</f>
        <v>#REF!</v>
      </c>
      <c r="M184" s="73" t="e">
        <f t="shared" si="4"/>
        <v>#REF!</v>
      </c>
      <c r="N184" s="34"/>
      <c r="O184" s="35"/>
      <c r="P184" s="31"/>
      <c r="Q184" s="14"/>
      <c r="R184" s="35"/>
      <c r="S184" s="31"/>
      <c r="T184" s="23"/>
      <c r="U184" s="24"/>
    </row>
    <row r="185" spans="1:21" ht="39.75" customHeight="1" thickBot="1" x14ac:dyDescent="0.35">
      <c r="A185" s="36">
        <v>176</v>
      </c>
      <c r="B185" s="43" t="s">
        <v>131</v>
      </c>
      <c r="C185" s="38">
        <v>4231434</v>
      </c>
      <c r="D185" s="85" t="s">
        <v>324</v>
      </c>
      <c r="E185" s="50">
        <v>1</v>
      </c>
      <c r="F185" s="71" t="s">
        <v>131</v>
      </c>
      <c r="G185" s="72">
        <v>4231434</v>
      </c>
      <c r="H185" s="74">
        <v>1608.39</v>
      </c>
      <c r="I185" s="73">
        <f t="shared" si="5"/>
        <v>1318.3524590163936</v>
      </c>
      <c r="J185" s="32" t="e">
        <f>VLOOKUP(B185,#REF!,1,0)</f>
        <v>#REF!</v>
      </c>
      <c r="K185" s="14" t="e">
        <f>VLOOKUP(C185,#REF!,1,0)</f>
        <v>#REF!</v>
      </c>
      <c r="L185" s="33" t="e">
        <f>VLOOKUP(C185,#REF!,3,0)</f>
        <v>#REF!</v>
      </c>
      <c r="M185" s="73" t="e">
        <f t="shared" si="4"/>
        <v>#REF!</v>
      </c>
      <c r="N185" s="34"/>
      <c r="O185" s="35"/>
      <c r="P185" s="31"/>
      <c r="Q185" s="14"/>
      <c r="R185" s="35"/>
      <c r="S185" s="31"/>
      <c r="T185" s="23"/>
      <c r="U185" s="24"/>
    </row>
    <row r="186" spans="1:21" ht="39.75" customHeight="1" thickBot="1" x14ac:dyDescent="0.35">
      <c r="A186" s="36">
        <v>177</v>
      </c>
      <c r="B186" s="43" t="s">
        <v>132</v>
      </c>
      <c r="C186" s="38">
        <v>4231778</v>
      </c>
      <c r="D186" s="85" t="s">
        <v>324</v>
      </c>
      <c r="E186" s="50">
        <v>1</v>
      </c>
      <c r="F186" s="71" t="s">
        <v>132</v>
      </c>
      <c r="G186" s="72">
        <v>4231778</v>
      </c>
      <c r="H186" s="74">
        <v>360000</v>
      </c>
      <c r="I186" s="73">
        <f t="shared" si="5"/>
        <v>295081.96721311478</v>
      </c>
      <c r="J186" s="32" t="e">
        <f>VLOOKUP(B186,#REF!,1,0)</f>
        <v>#REF!</v>
      </c>
      <c r="K186" s="14" t="e">
        <f>VLOOKUP(C186,#REF!,1,0)</f>
        <v>#REF!</v>
      </c>
      <c r="L186" s="33" t="e">
        <f>VLOOKUP(C186,#REF!,3,0)</f>
        <v>#REF!</v>
      </c>
      <c r="M186" s="73" t="e">
        <f t="shared" si="4"/>
        <v>#REF!</v>
      </c>
      <c r="N186" s="34"/>
      <c r="O186" s="35"/>
      <c r="P186" s="31"/>
      <c r="Q186" s="14"/>
      <c r="R186" s="35"/>
      <c r="S186" s="31"/>
      <c r="T186" s="23"/>
      <c r="U186" s="24"/>
    </row>
    <row r="187" spans="1:21" ht="39.75" customHeight="1" thickBot="1" x14ac:dyDescent="0.35">
      <c r="A187" s="36">
        <v>178</v>
      </c>
      <c r="B187" s="43" t="s">
        <v>133</v>
      </c>
      <c r="C187" s="38">
        <v>4232680</v>
      </c>
      <c r="D187" s="85" t="s">
        <v>324</v>
      </c>
      <c r="E187" s="50">
        <v>1</v>
      </c>
      <c r="F187" s="71" t="s">
        <v>133</v>
      </c>
      <c r="G187" s="72">
        <v>4232680</v>
      </c>
      <c r="H187" s="74">
        <v>4053.58</v>
      </c>
      <c r="I187" s="73">
        <f t="shared" si="5"/>
        <v>3322.6065573770493</v>
      </c>
      <c r="J187" s="32" t="e">
        <f>VLOOKUP(B187,#REF!,1,0)</f>
        <v>#REF!</v>
      </c>
      <c r="K187" s="14" t="e">
        <f>VLOOKUP(C187,#REF!,1,0)</f>
        <v>#REF!</v>
      </c>
      <c r="L187" s="33" t="e">
        <f>VLOOKUP(C187,#REF!,3,0)</f>
        <v>#REF!</v>
      </c>
      <c r="M187" s="73" t="e">
        <f t="shared" si="4"/>
        <v>#REF!</v>
      </c>
      <c r="N187" s="34"/>
      <c r="O187" s="35"/>
      <c r="P187" s="31"/>
      <c r="Q187" s="14"/>
      <c r="R187" s="35"/>
      <c r="S187" s="31"/>
      <c r="T187" s="23"/>
      <c r="U187" s="24"/>
    </row>
    <row r="188" spans="1:21" ht="39.75" customHeight="1" thickBot="1" x14ac:dyDescent="0.35">
      <c r="A188" s="36">
        <v>179</v>
      </c>
      <c r="B188" s="43" t="s">
        <v>134</v>
      </c>
      <c r="C188" s="38">
        <v>4233830</v>
      </c>
      <c r="D188" s="85" t="s">
        <v>324</v>
      </c>
      <c r="E188" s="50">
        <v>1</v>
      </c>
      <c r="F188" s="71" t="s">
        <v>134</v>
      </c>
      <c r="G188" s="72">
        <v>4233830</v>
      </c>
      <c r="H188" s="74">
        <v>429.27</v>
      </c>
      <c r="I188" s="73">
        <f t="shared" si="5"/>
        <v>351.86065573770492</v>
      </c>
      <c r="J188" s="32" t="e">
        <f>VLOOKUP(B188,#REF!,1,0)</f>
        <v>#REF!</v>
      </c>
      <c r="K188" s="14" t="e">
        <f>VLOOKUP(C188,#REF!,1,0)</f>
        <v>#REF!</v>
      </c>
      <c r="L188" s="33" t="e">
        <f>VLOOKUP(C188,#REF!,3,0)</f>
        <v>#REF!</v>
      </c>
      <c r="M188" s="73" t="e">
        <f t="shared" si="4"/>
        <v>#REF!</v>
      </c>
      <c r="N188" s="34"/>
      <c r="O188" s="35"/>
      <c r="P188" s="31"/>
      <c r="Q188" s="14"/>
      <c r="R188" s="35"/>
      <c r="S188" s="31"/>
      <c r="T188" s="23"/>
      <c r="U188" s="24"/>
    </row>
    <row r="189" spans="1:21" ht="39.75" customHeight="1" thickBot="1" x14ac:dyDescent="0.35">
      <c r="A189" s="36">
        <v>180</v>
      </c>
      <c r="B189" s="43" t="s">
        <v>135</v>
      </c>
      <c r="C189" s="38">
        <v>4233849</v>
      </c>
      <c r="D189" s="85" t="s">
        <v>324</v>
      </c>
      <c r="E189" s="50">
        <v>1</v>
      </c>
      <c r="F189" s="71" t="s">
        <v>135</v>
      </c>
      <c r="G189" s="72">
        <v>4233849</v>
      </c>
      <c r="H189" s="74">
        <v>2130.0300000000002</v>
      </c>
      <c r="I189" s="73">
        <f t="shared" si="5"/>
        <v>1745.9262295081969</v>
      </c>
      <c r="J189" s="32" t="e">
        <f>VLOOKUP(B189,#REF!,1,0)</f>
        <v>#REF!</v>
      </c>
      <c r="K189" s="14" t="e">
        <f>VLOOKUP(C189,#REF!,1,0)</f>
        <v>#REF!</v>
      </c>
      <c r="L189" s="33" t="e">
        <f>VLOOKUP(C189,#REF!,3,0)</f>
        <v>#REF!</v>
      </c>
      <c r="M189" s="73" t="e">
        <f t="shared" si="4"/>
        <v>#REF!</v>
      </c>
      <c r="N189" s="34"/>
      <c r="O189" s="35"/>
      <c r="P189" s="31"/>
      <c r="Q189" s="14"/>
      <c r="R189" s="35"/>
      <c r="S189" s="31"/>
      <c r="T189" s="23"/>
      <c r="U189" s="24"/>
    </row>
    <row r="190" spans="1:21" ht="39.75" customHeight="1" thickBot="1" x14ac:dyDescent="0.35">
      <c r="A190" s="36">
        <v>181</v>
      </c>
      <c r="B190" s="43" t="s">
        <v>135</v>
      </c>
      <c r="C190" s="38">
        <v>4233850</v>
      </c>
      <c r="D190" s="85" t="s">
        <v>324</v>
      </c>
      <c r="E190" s="50">
        <v>1</v>
      </c>
      <c r="F190" s="71" t="s">
        <v>135</v>
      </c>
      <c r="G190" s="72">
        <v>4233850</v>
      </c>
      <c r="H190" s="74">
        <v>11774.94</v>
      </c>
      <c r="I190" s="73">
        <f t="shared" si="5"/>
        <v>9651.5901639344265</v>
      </c>
      <c r="J190" s="32" t="e">
        <f>VLOOKUP(B190,#REF!,1,0)</f>
        <v>#REF!</v>
      </c>
      <c r="K190" s="14" t="e">
        <f>VLOOKUP(C190,#REF!,1,0)</f>
        <v>#REF!</v>
      </c>
      <c r="L190" s="33" t="e">
        <f>VLOOKUP(C190,#REF!,3,0)</f>
        <v>#REF!</v>
      </c>
      <c r="M190" s="73" t="e">
        <f t="shared" si="4"/>
        <v>#REF!</v>
      </c>
      <c r="N190" s="34"/>
      <c r="O190" s="35"/>
      <c r="P190" s="31"/>
      <c r="Q190" s="14"/>
      <c r="R190" s="35"/>
      <c r="S190" s="31"/>
      <c r="T190" s="23"/>
      <c r="U190" s="24"/>
    </row>
    <row r="191" spans="1:21" ht="39.75" customHeight="1" thickBot="1" x14ac:dyDescent="0.35">
      <c r="A191" s="36">
        <v>182</v>
      </c>
      <c r="B191" s="43" t="s">
        <v>136</v>
      </c>
      <c r="C191" s="38">
        <v>4233851</v>
      </c>
      <c r="D191" s="85" t="s">
        <v>324</v>
      </c>
      <c r="E191" s="50">
        <v>1</v>
      </c>
      <c r="F191" s="71" t="s">
        <v>136</v>
      </c>
      <c r="G191" s="72">
        <v>4233851</v>
      </c>
      <c r="H191" s="74">
        <v>220</v>
      </c>
      <c r="I191" s="73">
        <f t="shared" si="5"/>
        <v>180.32786885245903</v>
      </c>
      <c r="J191" s="32" t="e">
        <f>VLOOKUP(B191,#REF!,1,0)</f>
        <v>#REF!</v>
      </c>
      <c r="K191" s="14" t="e">
        <f>VLOOKUP(C191,#REF!,1,0)</f>
        <v>#REF!</v>
      </c>
      <c r="L191" s="33" t="e">
        <f>VLOOKUP(C191,#REF!,3,0)</f>
        <v>#REF!</v>
      </c>
      <c r="M191" s="73" t="e">
        <f t="shared" si="4"/>
        <v>#REF!</v>
      </c>
      <c r="N191" s="34"/>
      <c r="O191" s="35"/>
      <c r="P191" s="31"/>
      <c r="Q191" s="14"/>
      <c r="R191" s="35"/>
      <c r="S191" s="31"/>
      <c r="T191" s="23"/>
      <c r="U191" s="24"/>
    </row>
    <row r="192" spans="1:21" ht="39.75" customHeight="1" thickBot="1" x14ac:dyDescent="0.35">
      <c r="A192" s="36">
        <v>183</v>
      </c>
      <c r="B192" s="43" t="s">
        <v>137</v>
      </c>
      <c r="C192" s="38">
        <v>4233878</v>
      </c>
      <c r="D192" s="85" t="s">
        <v>324</v>
      </c>
      <c r="E192" s="50">
        <v>1</v>
      </c>
      <c r="F192" s="71" t="s">
        <v>137</v>
      </c>
      <c r="G192" s="72">
        <v>4233878</v>
      </c>
      <c r="H192" s="74">
        <v>10875</v>
      </c>
      <c r="I192" s="73">
        <f t="shared" si="5"/>
        <v>8913.934426229509</v>
      </c>
      <c r="J192" s="32" t="e">
        <f>VLOOKUP(B192,#REF!,1,0)</f>
        <v>#REF!</v>
      </c>
      <c r="K192" s="14" t="e">
        <f>VLOOKUP(C192,#REF!,1,0)</f>
        <v>#REF!</v>
      </c>
      <c r="L192" s="33" t="e">
        <f>VLOOKUP(C192,#REF!,3,0)</f>
        <v>#REF!</v>
      </c>
      <c r="M192" s="73" t="e">
        <f t="shared" si="4"/>
        <v>#REF!</v>
      </c>
      <c r="N192" s="34"/>
      <c r="O192" s="35"/>
      <c r="P192" s="31"/>
      <c r="Q192" s="14"/>
      <c r="R192" s="35"/>
      <c r="S192" s="31"/>
      <c r="T192" s="23"/>
      <c r="U192" s="24"/>
    </row>
    <row r="193" spans="1:21" ht="39.75" customHeight="1" thickBot="1" x14ac:dyDescent="0.35">
      <c r="A193" s="36">
        <v>184</v>
      </c>
      <c r="B193" s="43" t="s">
        <v>138</v>
      </c>
      <c r="C193" s="38">
        <v>4233964</v>
      </c>
      <c r="D193" s="85" t="s">
        <v>324</v>
      </c>
      <c r="E193" s="50">
        <v>1</v>
      </c>
      <c r="F193" s="71" t="s">
        <v>138</v>
      </c>
      <c r="G193" s="72">
        <v>4233964</v>
      </c>
      <c r="H193" s="74">
        <v>19398</v>
      </c>
      <c r="I193" s="73">
        <f t="shared" si="5"/>
        <v>15900</v>
      </c>
      <c r="J193" s="32" t="e">
        <f>VLOOKUP(B193,#REF!,1,0)</f>
        <v>#REF!</v>
      </c>
      <c r="K193" s="14" t="e">
        <f>VLOOKUP(C193,#REF!,1,0)</f>
        <v>#REF!</v>
      </c>
      <c r="L193" s="33" t="e">
        <f>VLOOKUP(C193,#REF!,3,0)</f>
        <v>#REF!</v>
      </c>
      <c r="M193" s="73" t="e">
        <f t="shared" si="4"/>
        <v>#REF!</v>
      </c>
      <c r="N193" s="34"/>
      <c r="O193" s="35"/>
      <c r="P193" s="31"/>
      <c r="Q193" s="14"/>
      <c r="R193" s="35"/>
      <c r="S193" s="31"/>
      <c r="T193" s="23"/>
      <c r="U193" s="24"/>
    </row>
    <row r="194" spans="1:21" ht="39.75" customHeight="1" thickBot="1" x14ac:dyDescent="0.35">
      <c r="A194" s="36">
        <v>185</v>
      </c>
      <c r="B194" s="43" t="s">
        <v>59</v>
      </c>
      <c r="C194" s="38">
        <v>4234112</v>
      </c>
      <c r="D194" s="85" t="s">
        <v>324</v>
      </c>
      <c r="E194" s="50">
        <v>1</v>
      </c>
      <c r="F194" s="71" t="s">
        <v>59</v>
      </c>
      <c r="G194" s="72">
        <v>4234112</v>
      </c>
      <c r="H194" s="74">
        <v>5307</v>
      </c>
      <c r="I194" s="73">
        <f t="shared" si="5"/>
        <v>4350</v>
      </c>
      <c r="J194" s="32" t="e">
        <f>VLOOKUP(B194,#REF!,1,0)</f>
        <v>#REF!</v>
      </c>
      <c r="K194" s="14" t="e">
        <f>VLOOKUP(C194,#REF!,1,0)</f>
        <v>#REF!</v>
      </c>
      <c r="L194" s="33" t="e">
        <f>VLOOKUP(C194,#REF!,3,0)</f>
        <v>#REF!</v>
      </c>
      <c r="M194" s="73" t="e">
        <f t="shared" si="4"/>
        <v>#REF!</v>
      </c>
      <c r="N194" s="34"/>
      <c r="O194" s="35"/>
      <c r="P194" s="31"/>
      <c r="Q194" s="14"/>
      <c r="R194" s="35"/>
      <c r="S194" s="31"/>
      <c r="T194" s="23"/>
      <c r="U194" s="24"/>
    </row>
    <row r="195" spans="1:21" ht="39.75" customHeight="1" thickBot="1" x14ac:dyDescent="0.35">
      <c r="A195" s="36">
        <v>186</v>
      </c>
      <c r="B195" s="43" t="s">
        <v>118</v>
      </c>
      <c r="C195" s="38">
        <v>4234117</v>
      </c>
      <c r="D195" s="85" t="s">
        <v>324</v>
      </c>
      <c r="E195" s="50">
        <v>1</v>
      </c>
      <c r="F195" s="71" t="s">
        <v>118</v>
      </c>
      <c r="G195" s="72">
        <v>4234117</v>
      </c>
      <c r="H195" s="74">
        <v>2737.52</v>
      </c>
      <c r="I195" s="73">
        <f t="shared" si="5"/>
        <v>2243.8688524590166</v>
      </c>
      <c r="J195" s="32" t="e">
        <f>VLOOKUP(B195,#REF!,1,0)</f>
        <v>#REF!</v>
      </c>
      <c r="K195" s="14" t="e">
        <f>VLOOKUP(C195,#REF!,1,0)</f>
        <v>#REF!</v>
      </c>
      <c r="L195" s="33" t="e">
        <f>VLOOKUP(C195,#REF!,3,0)</f>
        <v>#REF!</v>
      </c>
      <c r="M195" s="73" t="e">
        <f t="shared" si="4"/>
        <v>#REF!</v>
      </c>
      <c r="N195" s="34"/>
      <c r="O195" s="35"/>
      <c r="P195" s="31"/>
      <c r="Q195" s="14"/>
      <c r="R195" s="35"/>
      <c r="S195" s="31"/>
      <c r="T195" s="23"/>
      <c r="U195" s="24"/>
    </row>
    <row r="196" spans="1:21" ht="39.75" customHeight="1" thickBot="1" x14ac:dyDescent="0.35">
      <c r="A196" s="36">
        <v>187</v>
      </c>
      <c r="B196" s="43" t="s">
        <v>139</v>
      </c>
      <c r="C196" s="38">
        <v>4234146</v>
      </c>
      <c r="D196" s="85" t="s">
        <v>324</v>
      </c>
      <c r="E196" s="50">
        <v>1</v>
      </c>
      <c r="F196" s="71" t="s">
        <v>139</v>
      </c>
      <c r="G196" s="72">
        <v>4234146</v>
      </c>
      <c r="H196" s="74">
        <v>27016.61</v>
      </c>
      <c r="I196" s="73">
        <f t="shared" si="5"/>
        <v>22144.762295081968</v>
      </c>
      <c r="J196" s="32" t="e">
        <f>VLOOKUP(B196,#REF!,1,0)</f>
        <v>#REF!</v>
      </c>
      <c r="K196" s="14" t="e">
        <f>VLOOKUP(C196,#REF!,1,0)</f>
        <v>#REF!</v>
      </c>
      <c r="L196" s="33" t="e">
        <f>VLOOKUP(C196,#REF!,3,0)</f>
        <v>#REF!</v>
      </c>
      <c r="M196" s="73" t="e">
        <f t="shared" si="4"/>
        <v>#REF!</v>
      </c>
      <c r="N196" s="34"/>
      <c r="O196" s="35"/>
      <c r="P196" s="31"/>
      <c r="Q196" s="14"/>
      <c r="R196" s="35"/>
      <c r="S196" s="31"/>
      <c r="T196" s="23"/>
      <c r="U196" s="24"/>
    </row>
    <row r="197" spans="1:21" ht="39.75" customHeight="1" thickBot="1" x14ac:dyDescent="0.35">
      <c r="A197" s="36">
        <v>188</v>
      </c>
      <c r="B197" s="43" t="s">
        <v>140</v>
      </c>
      <c r="C197" s="38">
        <v>4234303</v>
      </c>
      <c r="D197" s="85" t="s">
        <v>324</v>
      </c>
      <c r="E197" s="50">
        <v>1</v>
      </c>
      <c r="F197" s="71" t="s">
        <v>140</v>
      </c>
      <c r="G197" s="72">
        <v>4234303</v>
      </c>
      <c r="H197" s="74">
        <v>40644.449999999997</v>
      </c>
      <c r="I197" s="73">
        <f t="shared" si="5"/>
        <v>33315.12295081967</v>
      </c>
      <c r="J197" s="32" t="e">
        <f>VLOOKUP(B197,#REF!,1,0)</f>
        <v>#REF!</v>
      </c>
      <c r="K197" s="14" t="e">
        <f>VLOOKUP(C197,#REF!,1,0)</f>
        <v>#REF!</v>
      </c>
      <c r="L197" s="33" t="e">
        <f>VLOOKUP(C197,#REF!,3,0)</f>
        <v>#REF!</v>
      </c>
      <c r="M197" s="73" t="e">
        <f t="shared" si="4"/>
        <v>#REF!</v>
      </c>
      <c r="N197" s="34"/>
      <c r="O197" s="35"/>
      <c r="P197" s="31"/>
      <c r="Q197" s="14"/>
      <c r="R197" s="35"/>
      <c r="S197" s="31"/>
      <c r="T197" s="23"/>
      <c r="U197" s="24"/>
    </row>
    <row r="198" spans="1:21" ht="39.75" customHeight="1" thickBot="1" x14ac:dyDescent="0.35">
      <c r="A198" s="36">
        <v>189</v>
      </c>
      <c r="B198" s="43" t="s">
        <v>141</v>
      </c>
      <c r="C198" s="38">
        <v>4234349</v>
      </c>
      <c r="D198" s="85" t="s">
        <v>324</v>
      </c>
      <c r="E198" s="50">
        <v>1</v>
      </c>
      <c r="F198" s="71" t="s">
        <v>141</v>
      </c>
      <c r="G198" s="72">
        <v>4234349</v>
      </c>
      <c r="H198" s="74">
        <v>33363.230000000003</v>
      </c>
      <c r="I198" s="73">
        <f t="shared" si="5"/>
        <v>27346.909836065577</v>
      </c>
      <c r="J198" s="32" t="e">
        <f>VLOOKUP(B198,#REF!,1,0)</f>
        <v>#REF!</v>
      </c>
      <c r="K198" s="14" t="e">
        <f>VLOOKUP(C198,#REF!,1,0)</f>
        <v>#REF!</v>
      </c>
      <c r="L198" s="33" t="e">
        <f>VLOOKUP(C198,#REF!,3,0)</f>
        <v>#REF!</v>
      </c>
      <c r="M198" s="73" t="e">
        <f t="shared" si="4"/>
        <v>#REF!</v>
      </c>
      <c r="N198" s="34"/>
      <c r="O198" s="35"/>
      <c r="P198" s="31"/>
      <c r="Q198" s="14"/>
      <c r="R198" s="35"/>
      <c r="S198" s="31"/>
      <c r="T198" s="23"/>
      <c r="U198" s="24"/>
    </row>
    <row r="199" spans="1:21" ht="39.75" customHeight="1" thickBot="1" x14ac:dyDescent="0.35">
      <c r="A199" s="36">
        <v>190</v>
      </c>
      <c r="B199" s="43" t="s">
        <v>142</v>
      </c>
      <c r="C199" s="38">
        <v>4234787</v>
      </c>
      <c r="D199" s="85" t="s">
        <v>324</v>
      </c>
      <c r="E199" s="50">
        <v>1</v>
      </c>
      <c r="F199" s="71" t="s">
        <v>142</v>
      </c>
      <c r="G199" s="72">
        <v>4234787</v>
      </c>
      <c r="H199" s="74">
        <v>23845</v>
      </c>
      <c r="I199" s="73">
        <f t="shared" si="5"/>
        <v>19545.081967213115</v>
      </c>
      <c r="J199" s="32" t="e">
        <f>VLOOKUP(B199,#REF!,1,0)</f>
        <v>#REF!</v>
      </c>
      <c r="K199" s="14" t="e">
        <f>VLOOKUP(C199,#REF!,1,0)</f>
        <v>#REF!</v>
      </c>
      <c r="L199" s="33" t="e">
        <f>VLOOKUP(C199,#REF!,3,0)</f>
        <v>#REF!</v>
      </c>
      <c r="M199" s="73" t="e">
        <f t="shared" si="4"/>
        <v>#REF!</v>
      </c>
      <c r="N199" s="34"/>
      <c r="O199" s="35"/>
      <c r="P199" s="31"/>
      <c r="Q199" s="14"/>
      <c r="R199" s="35"/>
      <c r="S199" s="31"/>
      <c r="T199" s="23"/>
      <c r="U199" s="24"/>
    </row>
    <row r="200" spans="1:21" ht="39.75" customHeight="1" thickBot="1" x14ac:dyDescent="0.35">
      <c r="A200" s="36">
        <v>191</v>
      </c>
      <c r="B200" s="43" t="s">
        <v>143</v>
      </c>
      <c r="C200" s="38">
        <v>4234955</v>
      </c>
      <c r="D200" s="85" t="s">
        <v>324</v>
      </c>
      <c r="E200" s="50">
        <v>1</v>
      </c>
      <c r="F200" s="71" t="s">
        <v>143</v>
      </c>
      <c r="G200" s="72">
        <v>4234955</v>
      </c>
      <c r="H200" s="74">
        <v>145624.5</v>
      </c>
      <c r="I200" s="73">
        <f t="shared" si="5"/>
        <v>119364.34426229508</v>
      </c>
      <c r="J200" s="32" t="e">
        <f>VLOOKUP(B200,#REF!,1,0)</f>
        <v>#REF!</v>
      </c>
      <c r="K200" s="14" t="e">
        <f>VLOOKUP(C200,#REF!,1,0)</f>
        <v>#REF!</v>
      </c>
      <c r="L200" s="33" t="e">
        <f>VLOOKUP(C200,#REF!,3,0)</f>
        <v>#REF!</v>
      </c>
      <c r="M200" s="73" t="e">
        <f t="shared" si="4"/>
        <v>#REF!</v>
      </c>
      <c r="N200" s="34"/>
      <c r="O200" s="35"/>
      <c r="P200" s="31"/>
      <c r="Q200" s="14"/>
      <c r="R200" s="35"/>
      <c r="S200" s="31"/>
      <c r="T200" s="23"/>
      <c r="U200" s="24"/>
    </row>
    <row r="201" spans="1:21" ht="39.75" customHeight="1" thickBot="1" x14ac:dyDescent="0.35">
      <c r="A201" s="36">
        <v>192</v>
      </c>
      <c r="B201" s="43" t="s">
        <v>144</v>
      </c>
      <c r="C201" s="38">
        <v>4235718</v>
      </c>
      <c r="D201" s="85" t="s">
        <v>324</v>
      </c>
      <c r="E201" s="50">
        <v>1</v>
      </c>
      <c r="F201" s="71" t="s">
        <v>144</v>
      </c>
      <c r="G201" s="72">
        <v>4235718</v>
      </c>
      <c r="H201" s="74">
        <v>290240</v>
      </c>
      <c r="I201" s="73">
        <f t="shared" si="5"/>
        <v>237901.63934426231</v>
      </c>
      <c r="J201" s="32" t="e">
        <f>VLOOKUP(B201,#REF!,1,0)</f>
        <v>#REF!</v>
      </c>
      <c r="K201" s="14" t="e">
        <f>VLOOKUP(C201,#REF!,1,0)</f>
        <v>#REF!</v>
      </c>
      <c r="L201" s="33" t="e">
        <f>VLOOKUP(C201,#REF!,3,0)</f>
        <v>#REF!</v>
      </c>
      <c r="M201" s="73" t="e">
        <f t="shared" si="4"/>
        <v>#REF!</v>
      </c>
      <c r="N201" s="34"/>
      <c r="O201" s="35"/>
      <c r="P201" s="31"/>
      <c r="Q201" s="14"/>
      <c r="R201" s="35"/>
      <c r="S201" s="31"/>
      <c r="T201" s="23"/>
      <c r="U201" s="24"/>
    </row>
    <row r="202" spans="1:21" ht="39.75" customHeight="1" thickBot="1" x14ac:dyDescent="0.35">
      <c r="A202" s="36">
        <v>193</v>
      </c>
      <c r="B202" s="43" t="s">
        <v>145</v>
      </c>
      <c r="C202" s="38">
        <v>4236102</v>
      </c>
      <c r="D202" s="85" t="s">
        <v>324</v>
      </c>
      <c r="E202" s="50">
        <v>1</v>
      </c>
      <c r="F202" s="71" t="s">
        <v>145</v>
      </c>
      <c r="G202" s="72">
        <v>4236102</v>
      </c>
      <c r="H202" s="74">
        <v>3205</v>
      </c>
      <c r="I202" s="73">
        <f t="shared" si="5"/>
        <v>2627.0491803278687</v>
      </c>
      <c r="J202" s="32" t="e">
        <f>VLOOKUP(B202,#REF!,1,0)</f>
        <v>#REF!</v>
      </c>
      <c r="K202" s="14" t="e">
        <f>VLOOKUP(C202,#REF!,1,0)</f>
        <v>#REF!</v>
      </c>
      <c r="L202" s="33" t="e">
        <f>VLOOKUP(C202,#REF!,3,0)</f>
        <v>#REF!</v>
      </c>
      <c r="M202" s="73" t="e">
        <f t="shared" ref="M202:M265" si="6">L202/1.22</f>
        <v>#REF!</v>
      </c>
      <c r="N202" s="34"/>
      <c r="O202" s="35"/>
      <c r="P202" s="31"/>
      <c r="Q202" s="14"/>
      <c r="R202" s="35"/>
      <c r="S202" s="31"/>
      <c r="T202" s="23"/>
      <c r="U202" s="24"/>
    </row>
    <row r="203" spans="1:21" ht="39.75" customHeight="1" thickBot="1" x14ac:dyDescent="0.35">
      <c r="A203" s="36">
        <v>194</v>
      </c>
      <c r="B203" s="43" t="s">
        <v>146</v>
      </c>
      <c r="C203" s="38">
        <v>4236160</v>
      </c>
      <c r="D203" s="85" t="s">
        <v>324</v>
      </c>
      <c r="E203" s="50">
        <v>1</v>
      </c>
      <c r="F203" s="71" t="s">
        <v>146</v>
      </c>
      <c r="G203" s="72">
        <v>4236160</v>
      </c>
      <c r="H203" s="74">
        <v>1100</v>
      </c>
      <c r="I203" s="73">
        <f t="shared" si="5"/>
        <v>901.63934426229514</v>
      </c>
      <c r="J203" s="32" t="e">
        <f>VLOOKUP(B203,#REF!,1,0)</f>
        <v>#REF!</v>
      </c>
      <c r="K203" s="14" t="e">
        <f>VLOOKUP(C203,#REF!,1,0)</f>
        <v>#REF!</v>
      </c>
      <c r="L203" s="33" t="e">
        <f>VLOOKUP(C203,#REF!,3,0)</f>
        <v>#REF!</v>
      </c>
      <c r="M203" s="73" t="e">
        <f t="shared" si="6"/>
        <v>#REF!</v>
      </c>
      <c r="N203" s="34"/>
      <c r="O203" s="35"/>
      <c r="P203" s="31"/>
      <c r="Q203" s="14"/>
      <c r="R203" s="35"/>
      <c r="S203" s="31"/>
      <c r="T203" s="23"/>
      <c r="U203" s="24"/>
    </row>
    <row r="204" spans="1:21" ht="39.75" customHeight="1" thickBot="1" x14ac:dyDescent="0.35">
      <c r="A204" s="36">
        <v>195</v>
      </c>
      <c r="B204" s="43" t="s">
        <v>146</v>
      </c>
      <c r="C204" s="38">
        <v>4236297</v>
      </c>
      <c r="D204" s="85" t="s">
        <v>324</v>
      </c>
      <c r="E204" s="50">
        <v>1</v>
      </c>
      <c r="F204" s="71" t="s">
        <v>146</v>
      </c>
      <c r="G204" s="72">
        <v>4236297</v>
      </c>
      <c r="H204" s="74">
        <v>970</v>
      </c>
      <c r="I204" s="73">
        <f t="shared" ref="I204:I267" si="7">H204/1.22</f>
        <v>795.08196721311481</v>
      </c>
      <c r="J204" s="32" t="e">
        <f>VLOOKUP(B204,#REF!,1,0)</f>
        <v>#REF!</v>
      </c>
      <c r="K204" s="14" t="e">
        <f>VLOOKUP(C204,#REF!,1,0)</f>
        <v>#REF!</v>
      </c>
      <c r="L204" s="33" t="e">
        <f>VLOOKUP(C204,#REF!,3,0)</f>
        <v>#REF!</v>
      </c>
      <c r="M204" s="73" t="e">
        <f t="shared" si="6"/>
        <v>#REF!</v>
      </c>
      <c r="N204" s="34"/>
      <c r="O204" s="35"/>
      <c r="P204" s="31"/>
      <c r="Q204" s="14"/>
      <c r="R204" s="35"/>
      <c r="S204" s="31"/>
      <c r="T204" s="23"/>
      <c r="U204" s="24"/>
    </row>
    <row r="205" spans="1:21" ht="39.75" customHeight="1" thickBot="1" x14ac:dyDescent="0.35">
      <c r="A205" s="36">
        <v>196</v>
      </c>
      <c r="B205" s="43" t="s">
        <v>71</v>
      </c>
      <c r="C205" s="38">
        <v>4236298</v>
      </c>
      <c r="D205" s="85" t="s">
        <v>324</v>
      </c>
      <c r="E205" s="50">
        <v>1</v>
      </c>
      <c r="F205" s="71" t="s">
        <v>71</v>
      </c>
      <c r="G205" s="72">
        <v>4236298</v>
      </c>
      <c r="H205" s="74">
        <v>1100</v>
      </c>
      <c r="I205" s="73">
        <f t="shared" si="7"/>
        <v>901.63934426229514</v>
      </c>
      <c r="J205" s="32" t="e">
        <f>VLOOKUP(B205,#REF!,1,0)</f>
        <v>#REF!</v>
      </c>
      <c r="K205" s="14" t="e">
        <f>VLOOKUP(C205,#REF!,1,0)</f>
        <v>#REF!</v>
      </c>
      <c r="L205" s="33" t="e">
        <f>VLOOKUP(C205,#REF!,3,0)</f>
        <v>#REF!</v>
      </c>
      <c r="M205" s="73" t="e">
        <f t="shared" si="6"/>
        <v>#REF!</v>
      </c>
      <c r="N205" s="34"/>
      <c r="O205" s="35"/>
      <c r="P205" s="31"/>
      <c r="Q205" s="14"/>
      <c r="R205" s="35"/>
      <c r="S205" s="31"/>
      <c r="T205" s="23"/>
      <c r="U205" s="24"/>
    </row>
    <row r="206" spans="1:21" ht="39.75" customHeight="1" thickBot="1" x14ac:dyDescent="0.35">
      <c r="A206" s="36">
        <v>197</v>
      </c>
      <c r="B206" s="43" t="s">
        <v>147</v>
      </c>
      <c r="C206" s="38">
        <v>4236676</v>
      </c>
      <c r="D206" s="85" t="s">
        <v>324</v>
      </c>
      <c r="E206" s="50">
        <v>1</v>
      </c>
      <c r="F206" s="71" t="s">
        <v>252</v>
      </c>
      <c r="G206" s="72">
        <v>4236676</v>
      </c>
      <c r="H206" s="74">
        <v>34449.980000000003</v>
      </c>
      <c r="I206" s="73">
        <f t="shared" si="7"/>
        <v>28237.688524590169</v>
      </c>
      <c r="J206" s="32" t="e">
        <f>VLOOKUP(B206,#REF!,1,0)</f>
        <v>#REF!</v>
      </c>
      <c r="K206" s="14" t="e">
        <f>VLOOKUP(C206,#REF!,1,0)</f>
        <v>#REF!</v>
      </c>
      <c r="L206" s="33" t="e">
        <f>VLOOKUP(C206,#REF!,3,0)</f>
        <v>#REF!</v>
      </c>
      <c r="M206" s="73" t="e">
        <f t="shared" si="6"/>
        <v>#REF!</v>
      </c>
      <c r="N206" s="34"/>
      <c r="O206" s="35"/>
      <c r="P206" s="31"/>
      <c r="Q206" s="14"/>
      <c r="R206" s="35"/>
      <c r="S206" s="31"/>
      <c r="T206" s="23"/>
      <c r="U206" s="24"/>
    </row>
    <row r="207" spans="1:21" ht="39.75" customHeight="1" thickBot="1" x14ac:dyDescent="0.35">
      <c r="A207" s="36">
        <v>198</v>
      </c>
      <c r="B207" s="43" t="s">
        <v>142</v>
      </c>
      <c r="C207" s="38">
        <v>4237079</v>
      </c>
      <c r="D207" s="85" t="s">
        <v>324</v>
      </c>
      <c r="E207" s="50">
        <v>1</v>
      </c>
      <c r="F207" s="71" t="s">
        <v>142</v>
      </c>
      <c r="G207" s="72">
        <v>4237079</v>
      </c>
      <c r="H207" s="74">
        <v>10102</v>
      </c>
      <c r="I207" s="73">
        <f t="shared" si="7"/>
        <v>8280.3278688524588</v>
      </c>
      <c r="J207" s="32" t="e">
        <f>VLOOKUP(B207,#REF!,1,0)</f>
        <v>#REF!</v>
      </c>
      <c r="K207" s="14" t="e">
        <f>VLOOKUP(C207,#REF!,1,0)</f>
        <v>#REF!</v>
      </c>
      <c r="L207" s="33" t="e">
        <f>VLOOKUP(C207,#REF!,3,0)</f>
        <v>#REF!</v>
      </c>
      <c r="M207" s="73" t="e">
        <f t="shared" si="6"/>
        <v>#REF!</v>
      </c>
      <c r="N207" s="34"/>
      <c r="O207" s="35"/>
      <c r="P207" s="31"/>
      <c r="Q207" s="14"/>
      <c r="R207" s="35"/>
      <c r="S207" s="31"/>
      <c r="T207" s="23"/>
      <c r="U207" s="24"/>
    </row>
    <row r="208" spans="1:21" ht="39.75" customHeight="1" thickBot="1" x14ac:dyDescent="0.35">
      <c r="A208" s="36">
        <v>199</v>
      </c>
      <c r="B208" s="43" t="s">
        <v>60</v>
      </c>
      <c r="C208" s="38">
        <v>4238029</v>
      </c>
      <c r="D208" s="85" t="s">
        <v>324</v>
      </c>
      <c r="E208" s="50">
        <v>1</v>
      </c>
      <c r="F208" s="71" t="s">
        <v>60</v>
      </c>
      <c r="G208" s="72">
        <v>4238029</v>
      </c>
      <c r="H208" s="74">
        <v>10867.5</v>
      </c>
      <c r="I208" s="73">
        <f t="shared" si="7"/>
        <v>8907.7868852459014</v>
      </c>
      <c r="J208" s="32" t="e">
        <f>VLOOKUP(B208,#REF!,1,0)</f>
        <v>#REF!</v>
      </c>
      <c r="K208" s="14" t="e">
        <f>VLOOKUP(C208,#REF!,1,0)</f>
        <v>#REF!</v>
      </c>
      <c r="L208" s="33" t="e">
        <f>VLOOKUP(C208,#REF!,3,0)</f>
        <v>#REF!</v>
      </c>
      <c r="M208" s="73" t="e">
        <f t="shared" si="6"/>
        <v>#REF!</v>
      </c>
      <c r="N208" s="34"/>
      <c r="O208" s="35"/>
      <c r="P208" s="31"/>
      <c r="Q208" s="14"/>
      <c r="R208" s="35"/>
      <c r="S208" s="31"/>
      <c r="T208" s="23"/>
      <c r="U208" s="24"/>
    </row>
    <row r="209" spans="1:21" ht="39.75" customHeight="1" thickBot="1" x14ac:dyDescent="0.35">
      <c r="A209" s="36">
        <v>200</v>
      </c>
      <c r="B209" s="43" t="s">
        <v>148</v>
      </c>
      <c r="C209" s="38">
        <v>4238579</v>
      </c>
      <c r="D209" s="85" t="s">
        <v>324</v>
      </c>
      <c r="E209" s="50">
        <v>1</v>
      </c>
      <c r="F209" s="71" t="s">
        <v>148</v>
      </c>
      <c r="G209" s="72">
        <v>4238579</v>
      </c>
      <c r="H209" s="74">
        <v>463910</v>
      </c>
      <c r="I209" s="73">
        <f t="shared" si="7"/>
        <v>380254.09836065577</v>
      </c>
      <c r="J209" s="32" t="e">
        <f>VLOOKUP(B209,#REF!,1,0)</f>
        <v>#REF!</v>
      </c>
      <c r="K209" s="14" t="e">
        <f>VLOOKUP(C209,#REF!,1,0)</f>
        <v>#REF!</v>
      </c>
      <c r="L209" s="33" t="e">
        <f>VLOOKUP(C209,#REF!,3,0)</f>
        <v>#REF!</v>
      </c>
      <c r="M209" s="73" t="e">
        <f t="shared" si="6"/>
        <v>#REF!</v>
      </c>
      <c r="N209" s="34"/>
      <c r="O209" s="35"/>
      <c r="P209" s="31"/>
      <c r="Q209" s="14"/>
      <c r="R209" s="35"/>
      <c r="S209" s="31"/>
      <c r="T209" s="23"/>
      <c r="U209" s="24"/>
    </row>
    <row r="210" spans="1:21" ht="39.75" customHeight="1" thickBot="1" x14ac:dyDescent="0.35">
      <c r="A210" s="36">
        <v>201</v>
      </c>
      <c r="B210" s="43" t="s">
        <v>149</v>
      </c>
      <c r="C210" s="38">
        <v>4238724</v>
      </c>
      <c r="D210" s="85" t="s">
        <v>324</v>
      </c>
      <c r="E210" s="50">
        <v>1</v>
      </c>
      <c r="F210" s="71" t="s">
        <v>149</v>
      </c>
      <c r="G210" s="72">
        <v>4238724</v>
      </c>
      <c r="H210" s="74">
        <v>27603.45</v>
      </c>
      <c r="I210" s="73">
        <f t="shared" si="7"/>
        <v>22625.778688524591</v>
      </c>
      <c r="J210" s="32" t="e">
        <f>VLOOKUP(B210,#REF!,1,0)</f>
        <v>#REF!</v>
      </c>
      <c r="K210" s="14" t="e">
        <f>VLOOKUP(C210,#REF!,1,0)</f>
        <v>#REF!</v>
      </c>
      <c r="L210" s="33" t="e">
        <f>VLOOKUP(C210,#REF!,3,0)</f>
        <v>#REF!</v>
      </c>
      <c r="M210" s="73" t="e">
        <f t="shared" si="6"/>
        <v>#REF!</v>
      </c>
      <c r="N210" s="34"/>
      <c r="O210" s="35"/>
      <c r="P210" s="31"/>
      <c r="Q210" s="14"/>
      <c r="R210" s="35"/>
      <c r="S210" s="31"/>
      <c r="T210" s="23"/>
      <c r="U210" s="24"/>
    </row>
    <row r="211" spans="1:21" ht="39.75" customHeight="1" thickBot="1" x14ac:dyDescent="0.35">
      <c r="A211" s="36">
        <v>202</v>
      </c>
      <c r="B211" s="43" t="s">
        <v>150</v>
      </c>
      <c r="C211" s="38">
        <v>4251063</v>
      </c>
      <c r="D211" s="85" t="s">
        <v>324</v>
      </c>
      <c r="E211" s="50">
        <v>1</v>
      </c>
      <c r="F211" s="71" t="s">
        <v>253</v>
      </c>
      <c r="G211" s="72">
        <v>4251063</v>
      </c>
      <c r="H211" s="74">
        <v>4314.3999999999996</v>
      </c>
      <c r="I211" s="73">
        <f t="shared" si="7"/>
        <v>3536.3934426229507</v>
      </c>
      <c r="J211" s="32" t="e">
        <f>VLOOKUP(B211,#REF!,1,0)</f>
        <v>#REF!</v>
      </c>
      <c r="K211" s="14" t="e">
        <f>VLOOKUP(C211,#REF!,1,0)</f>
        <v>#REF!</v>
      </c>
      <c r="L211" s="33" t="e">
        <f>VLOOKUP(C211,#REF!,3,0)</f>
        <v>#REF!</v>
      </c>
      <c r="M211" s="73" t="e">
        <f t="shared" si="6"/>
        <v>#REF!</v>
      </c>
      <c r="N211" s="34"/>
      <c r="O211" s="35"/>
      <c r="P211" s="31"/>
      <c r="Q211" s="14"/>
      <c r="R211" s="35"/>
      <c r="S211" s="31"/>
      <c r="T211" s="23"/>
      <c r="U211" s="24"/>
    </row>
    <row r="212" spans="1:21" ht="39.75" customHeight="1" thickBot="1" x14ac:dyDescent="0.35">
      <c r="A212" s="36">
        <v>203</v>
      </c>
      <c r="B212" s="43" t="s">
        <v>151</v>
      </c>
      <c r="C212" s="38">
        <v>4251254</v>
      </c>
      <c r="D212" s="85" t="s">
        <v>324</v>
      </c>
      <c r="E212" s="50">
        <v>1</v>
      </c>
      <c r="F212" s="71" t="s">
        <v>254</v>
      </c>
      <c r="G212" s="72">
        <v>4251254</v>
      </c>
      <c r="H212" s="74">
        <v>3042.9</v>
      </c>
      <c r="I212" s="73">
        <f t="shared" si="7"/>
        <v>2494.1803278688526</v>
      </c>
      <c r="J212" s="32" t="e">
        <f>VLOOKUP(B212,#REF!,1,0)</f>
        <v>#REF!</v>
      </c>
      <c r="K212" s="14" t="e">
        <f>VLOOKUP(C212,#REF!,1,0)</f>
        <v>#REF!</v>
      </c>
      <c r="L212" s="33" t="e">
        <f>VLOOKUP(C212,#REF!,3,0)</f>
        <v>#REF!</v>
      </c>
      <c r="M212" s="73" t="e">
        <f t="shared" si="6"/>
        <v>#REF!</v>
      </c>
      <c r="N212" s="34"/>
      <c r="O212" s="35"/>
      <c r="P212" s="31"/>
      <c r="Q212" s="14"/>
      <c r="R212" s="35"/>
      <c r="S212" s="31"/>
      <c r="T212" s="23"/>
      <c r="U212" s="24"/>
    </row>
    <row r="213" spans="1:21" ht="39.75" customHeight="1" thickBot="1" x14ac:dyDescent="0.35">
      <c r="A213" s="36">
        <v>204</v>
      </c>
      <c r="B213" s="43" t="s">
        <v>152</v>
      </c>
      <c r="C213" s="38">
        <v>4253406</v>
      </c>
      <c r="D213" s="85" t="s">
        <v>324</v>
      </c>
      <c r="E213" s="50">
        <v>1</v>
      </c>
      <c r="F213" s="71" t="s">
        <v>52</v>
      </c>
      <c r="G213" s="72">
        <v>4253406</v>
      </c>
      <c r="H213" s="74">
        <v>2764</v>
      </c>
      <c r="I213" s="73">
        <f t="shared" si="7"/>
        <v>2265.5737704918033</v>
      </c>
      <c r="J213" s="32" t="e">
        <f>VLOOKUP(B213,#REF!,1,0)</f>
        <v>#REF!</v>
      </c>
      <c r="K213" s="14" t="e">
        <f>VLOOKUP(C213,#REF!,1,0)</f>
        <v>#REF!</v>
      </c>
      <c r="L213" s="33" t="e">
        <f>VLOOKUP(C213,#REF!,3,0)</f>
        <v>#REF!</v>
      </c>
      <c r="M213" s="73" t="e">
        <f t="shared" si="6"/>
        <v>#REF!</v>
      </c>
      <c r="N213" s="34"/>
      <c r="O213" s="35"/>
      <c r="P213" s="31"/>
      <c r="Q213" s="14"/>
      <c r="R213" s="35"/>
      <c r="S213" s="31"/>
      <c r="T213" s="23"/>
      <c r="U213" s="24"/>
    </row>
    <row r="214" spans="1:21" ht="39.75" customHeight="1" thickBot="1" x14ac:dyDescent="0.35">
      <c r="A214" s="36">
        <v>205</v>
      </c>
      <c r="B214" s="43" t="s">
        <v>153</v>
      </c>
      <c r="C214" s="38">
        <v>4254991</v>
      </c>
      <c r="D214" s="85" t="s">
        <v>324</v>
      </c>
      <c r="E214" s="50">
        <v>1</v>
      </c>
      <c r="F214" s="71" t="s">
        <v>153</v>
      </c>
      <c r="G214" s="72">
        <v>4254991</v>
      </c>
      <c r="H214" s="74">
        <v>195000</v>
      </c>
      <c r="I214" s="73">
        <f t="shared" si="7"/>
        <v>159836.06557377049</v>
      </c>
      <c r="J214" s="32" t="e">
        <f>VLOOKUP(B214,#REF!,1,0)</f>
        <v>#REF!</v>
      </c>
      <c r="K214" s="14" t="e">
        <f>VLOOKUP(C214,#REF!,1,0)</f>
        <v>#REF!</v>
      </c>
      <c r="L214" s="33" t="e">
        <f>VLOOKUP(C214,#REF!,3,0)</f>
        <v>#REF!</v>
      </c>
      <c r="M214" s="73" t="e">
        <f t="shared" si="6"/>
        <v>#REF!</v>
      </c>
      <c r="N214" s="34"/>
      <c r="O214" s="35"/>
      <c r="P214" s="31"/>
      <c r="Q214" s="14"/>
      <c r="R214" s="35"/>
      <c r="S214" s="31"/>
      <c r="T214" s="23"/>
      <c r="U214" s="24"/>
    </row>
    <row r="215" spans="1:21" ht="39.75" customHeight="1" thickBot="1" x14ac:dyDescent="0.35">
      <c r="A215" s="36">
        <v>206</v>
      </c>
      <c r="B215" s="43" t="s">
        <v>154</v>
      </c>
      <c r="C215" s="38">
        <v>4255865</v>
      </c>
      <c r="D215" s="85" t="s">
        <v>324</v>
      </c>
      <c r="E215" s="50">
        <v>1</v>
      </c>
      <c r="F215" s="71" t="s">
        <v>32</v>
      </c>
      <c r="G215" s="72">
        <v>4255865</v>
      </c>
      <c r="H215" s="74">
        <v>938.41</v>
      </c>
      <c r="I215" s="73">
        <f t="shared" si="7"/>
        <v>769.18852459016398</v>
      </c>
      <c r="J215" s="32" t="e">
        <f>VLOOKUP(B215,#REF!,1,0)</f>
        <v>#REF!</v>
      </c>
      <c r="K215" s="14" t="e">
        <f>VLOOKUP(C215,#REF!,1,0)</f>
        <v>#REF!</v>
      </c>
      <c r="L215" s="33" t="e">
        <f>VLOOKUP(C215,#REF!,3,0)</f>
        <v>#REF!</v>
      </c>
      <c r="M215" s="73" t="e">
        <f t="shared" si="6"/>
        <v>#REF!</v>
      </c>
      <c r="N215" s="34"/>
      <c r="O215" s="35"/>
      <c r="P215" s="31"/>
      <c r="Q215" s="14"/>
      <c r="R215" s="35"/>
      <c r="S215" s="31"/>
      <c r="T215" s="23"/>
      <c r="U215" s="24"/>
    </row>
    <row r="216" spans="1:21" ht="39.75" customHeight="1" thickBot="1" x14ac:dyDescent="0.35">
      <c r="A216" s="36">
        <v>207</v>
      </c>
      <c r="B216" s="43" t="s">
        <v>84</v>
      </c>
      <c r="C216" s="38">
        <v>4256248</v>
      </c>
      <c r="D216" s="85" t="s">
        <v>324</v>
      </c>
      <c r="E216" s="50">
        <v>1</v>
      </c>
      <c r="F216" s="71" t="s">
        <v>84</v>
      </c>
      <c r="G216" s="72">
        <v>4256248</v>
      </c>
      <c r="H216" s="74">
        <v>4410</v>
      </c>
      <c r="I216" s="73">
        <f t="shared" si="7"/>
        <v>3614.7540983606559</v>
      </c>
      <c r="J216" s="32" t="e">
        <f>VLOOKUP(B216,#REF!,1,0)</f>
        <v>#REF!</v>
      </c>
      <c r="K216" s="14" t="e">
        <f>VLOOKUP(C216,#REF!,1,0)</f>
        <v>#REF!</v>
      </c>
      <c r="L216" s="33" t="e">
        <f>VLOOKUP(C216,#REF!,3,0)</f>
        <v>#REF!</v>
      </c>
      <c r="M216" s="73" t="e">
        <f t="shared" si="6"/>
        <v>#REF!</v>
      </c>
      <c r="N216" s="34"/>
      <c r="O216" s="35"/>
      <c r="P216" s="31"/>
      <c r="Q216" s="14"/>
      <c r="R216" s="35"/>
      <c r="S216" s="31"/>
      <c r="T216" s="23"/>
      <c r="U216" s="24"/>
    </row>
    <row r="217" spans="1:21" ht="39.75" customHeight="1" thickBot="1" x14ac:dyDescent="0.35">
      <c r="A217" s="36">
        <v>208</v>
      </c>
      <c r="B217" s="43" t="s">
        <v>155</v>
      </c>
      <c r="C217" s="38">
        <v>4257229</v>
      </c>
      <c r="D217" s="85" t="s">
        <v>324</v>
      </c>
      <c r="E217" s="50">
        <v>1</v>
      </c>
      <c r="F217" s="71" t="s">
        <v>155</v>
      </c>
      <c r="G217" s="72">
        <v>4257229</v>
      </c>
      <c r="H217" s="74">
        <v>19770</v>
      </c>
      <c r="I217" s="73">
        <f t="shared" si="7"/>
        <v>16204.918032786885</v>
      </c>
      <c r="J217" s="32" t="e">
        <f>VLOOKUP(B217,#REF!,1,0)</f>
        <v>#REF!</v>
      </c>
      <c r="K217" s="14" t="e">
        <f>VLOOKUP(C217,#REF!,1,0)</f>
        <v>#REF!</v>
      </c>
      <c r="L217" s="33" t="e">
        <f>VLOOKUP(C217,#REF!,3,0)</f>
        <v>#REF!</v>
      </c>
      <c r="M217" s="73" t="e">
        <f t="shared" si="6"/>
        <v>#REF!</v>
      </c>
      <c r="N217" s="34"/>
      <c r="O217" s="35"/>
      <c r="P217" s="31"/>
      <c r="Q217" s="14"/>
      <c r="R217" s="35"/>
      <c r="S217" s="31"/>
      <c r="T217" s="23"/>
      <c r="U217" s="24"/>
    </row>
    <row r="218" spans="1:21" ht="39.75" customHeight="1" thickBot="1" x14ac:dyDescent="0.35">
      <c r="A218" s="36">
        <v>209</v>
      </c>
      <c r="B218" s="43" t="s">
        <v>156</v>
      </c>
      <c r="C218" s="38">
        <v>4259315</v>
      </c>
      <c r="D218" s="85" t="s">
        <v>324</v>
      </c>
      <c r="E218" s="50">
        <v>1</v>
      </c>
      <c r="F218" s="71" t="s">
        <v>156</v>
      </c>
      <c r="G218" s="72">
        <v>4259315</v>
      </c>
      <c r="H218" s="74">
        <v>169295</v>
      </c>
      <c r="I218" s="73">
        <f t="shared" si="7"/>
        <v>138766.39344262297</v>
      </c>
      <c r="J218" s="32" t="e">
        <f>VLOOKUP(B218,#REF!,1,0)</f>
        <v>#REF!</v>
      </c>
      <c r="K218" s="14" t="e">
        <f>VLOOKUP(C218,#REF!,1,0)</f>
        <v>#REF!</v>
      </c>
      <c r="L218" s="33" t="e">
        <f>VLOOKUP(C218,#REF!,3,0)</f>
        <v>#REF!</v>
      </c>
      <c r="M218" s="73" t="e">
        <f t="shared" si="6"/>
        <v>#REF!</v>
      </c>
      <c r="N218" s="34"/>
      <c r="O218" s="35"/>
      <c r="P218" s="31"/>
      <c r="Q218" s="14"/>
      <c r="R218" s="35"/>
      <c r="S218" s="31"/>
      <c r="T218" s="23"/>
      <c r="U218" s="24"/>
    </row>
    <row r="219" spans="1:21" ht="39.75" customHeight="1" thickBot="1" x14ac:dyDescent="0.35">
      <c r="A219" s="36">
        <v>210</v>
      </c>
      <c r="B219" s="43" t="s">
        <v>87</v>
      </c>
      <c r="C219" s="38">
        <v>4259428</v>
      </c>
      <c r="D219" s="85" t="s">
        <v>324</v>
      </c>
      <c r="E219" s="50">
        <v>1</v>
      </c>
      <c r="F219" s="71" t="s">
        <v>87</v>
      </c>
      <c r="G219" s="72">
        <v>4259428</v>
      </c>
      <c r="H219" s="74">
        <v>5125</v>
      </c>
      <c r="I219" s="73">
        <f t="shared" si="7"/>
        <v>4200.8196721311479</v>
      </c>
      <c r="J219" s="32" t="e">
        <f>VLOOKUP(B219,#REF!,1,0)</f>
        <v>#REF!</v>
      </c>
      <c r="K219" s="14" t="e">
        <f>VLOOKUP(C219,#REF!,1,0)</f>
        <v>#REF!</v>
      </c>
      <c r="L219" s="33" t="e">
        <f>VLOOKUP(C219,#REF!,3,0)</f>
        <v>#REF!</v>
      </c>
      <c r="M219" s="73" t="e">
        <f t="shared" si="6"/>
        <v>#REF!</v>
      </c>
      <c r="N219" s="34"/>
      <c r="O219" s="35"/>
      <c r="P219" s="31"/>
      <c r="Q219" s="14"/>
      <c r="R219" s="35"/>
      <c r="S219" s="31"/>
      <c r="T219" s="23"/>
      <c r="U219" s="24"/>
    </row>
    <row r="220" spans="1:21" ht="39.75" customHeight="1" thickBot="1" x14ac:dyDescent="0.35">
      <c r="A220" s="36">
        <v>211</v>
      </c>
      <c r="B220" s="43" t="s">
        <v>157</v>
      </c>
      <c r="C220" s="38">
        <v>4259477</v>
      </c>
      <c r="D220" s="85" t="s">
        <v>324</v>
      </c>
      <c r="E220" s="50">
        <v>1</v>
      </c>
      <c r="F220" s="71" t="s">
        <v>157</v>
      </c>
      <c r="G220" s="72">
        <v>4259477</v>
      </c>
      <c r="H220" s="74">
        <v>13725</v>
      </c>
      <c r="I220" s="73">
        <f t="shared" si="7"/>
        <v>11250</v>
      </c>
      <c r="J220" s="32" t="e">
        <f>VLOOKUP(B220,#REF!,1,0)</f>
        <v>#REF!</v>
      </c>
      <c r="K220" s="14" t="e">
        <f>VLOOKUP(C220,#REF!,1,0)</f>
        <v>#REF!</v>
      </c>
      <c r="L220" s="33" t="e">
        <f>VLOOKUP(C220,#REF!,3,0)</f>
        <v>#REF!</v>
      </c>
      <c r="M220" s="73" t="e">
        <f t="shared" si="6"/>
        <v>#REF!</v>
      </c>
      <c r="N220" s="34"/>
      <c r="O220" s="35"/>
      <c r="P220" s="31"/>
      <c r="Q220" s="14"/>
      <c r="R220" s="35"/>
      <c r="S220" s="31"/>
      <c r="T220" s="23"/>
      <c r="U220" s="24"/>
    </row>
    <row r="221" spans="1:21" ht="39.75" customHeight="1" thickBot="1" x14ac:dyDescent="0.35">
      <c r="A221" s="36">
        <v>212</v>
      </c>
      <c r="B221" s="43" t="s">
        <v>158</v>
      </c>
      <c r="C221" s="38">
        <v>4259491</v>
      </c>
      <c r="D221" s="85" t="s">
        <v>324</v>
      </c>
      <c r="E221" s="50">
        <v>1</v>
      </c>
      <c r="F221" s="71" t="s">
        <v>158</v>
      </c>
      <c r="G221" s="72">
        <v>4259491</v>
      </c>
      <c r="H221" s="74">
        <v>24157</v>
      </c>
      <c r="I221" s="73">
        <f t="shared" si="7"/>
        <v>19800.819672131147</v>
      </c>
      <c r="J221" s="32" t="e">
        <f>VLOOKUP(B221,#REF!,1,0)</f>
        <v>#REF!</v>
      </c>
      <c r="K221" s="14" t="e">
        <f>VLOOKUP(C221,#REF!,1,0)</f>
        <v>#REF!</v>
      </c>
      <c r="L221" s="33" t="e">
        <f>VLOOKUP(C221,#REF!,3,0)</f>
        <v>#REF!</v>
      </c>
      <c r="M221" s="73" t="e">
        <f t="shared" si="6"/>
        <v>#REF!</v>
      </c>
      <c r="N221" s="34"/>
      <c r="O221" s="35"/>
      <c r="P221" s="31"/>
      <c r="Q221" s="14"/>
      <c r="R221" s="35"/>
      <c r="S221" s="31"/>
      <c r="T221" s="23"/>
      <c r="U221" s="24"/>
    </row>
    <row r="222" spans="1:21" ht="39.75" customHeight="1" thickBot="1" x14ac:dyDescent="0.35">
      <c r="A222" s="36">
        <v>213</v>
      </c>
      <c r="B222" s="43" t="s">
        <v>159</v>
      </c>
      <c r="C222" s="38">
        <v>4259791</v>
      </c>
      <c r="D222" s="85" t="s">
        <v>324</v>
      </c>
      <c r="E222" s="50">
        <v>1</v>
      </c>
      <c r="F222" s="71" t="s">
        <v>159</v>
      </c>
      <c r="G222" s="72">
        <v>4259791</v>
      </c>
      <c r="H222" s="74">
        <v>6223</v>
      </c>
      <c r="I222" s="73">
        <f t="shared" si="7"/>
        <v>5100.8196721311479</v>
      </c>
      <c r="J222" s="32" t="e">
        <f>VLOOKUP(B222,#REF!,1,0)</f>
        <v>#REF!</v>
      </c>
      <c r="K222" s="14" t="e">
        <f>VLOOKUP(C222,#REF!,1,0)</f>
        <v>#REF!</v>
      </c>
      <c r="L222" s="33" t="e">
        <f>VLOOKUP(C222,#REF!,3,0)</f>
        <v>#REF!</v>
      </c>
      <c r="M222" s="73" t="e">
        <f t="shared" si="6"/>
        <v>#REF!</v>
      </c>
      <c r="N222" s="34"/>
      <c r="O222" s="35"/>
      <c r="P222" s="31"/>
      <c r="Q222" s="14"/>
      <c r="R222" s="35"/>
      <c r="S222" s="31"/>
      <c r="T222" s="23"/>
      <c r="U222" s="24"/>
    </row>
    <row r="223" spans="1:21" ht="39.75" customHeight="1" thickBot="1" x14ac:dyDescent="0.35">
      <c r="A223" s="36">
        <v>214</v>
      </c>
      <c r="B223" s="43" t="s">
        <v>149</v>
      </c>
      <c r="C223" s="38">
        <v>4282014</v>
      </c>
      <c r="D223" s="85" t="s">
        <v>324</v>
      </c>
      <c r="E223" s="50">
        <v>1</v>
      </c>
      <c r="F223" s="71" t="s">
        <v>149</v>
      </c>
      <c r="G223" s="72">
        <v>4282014</v>
      </c>
      <c r="H223" s="74">
        <v>16518.599999999999</v>
      </c>
      <c r="I223" s="73">
        <f t="shared" si="7"/>
        <v>13539.836065573769</v>
      </c>
      <c r="J223" s="32" t="e">
        <f>VLOOKUP(B223,#REF!,1,0)</f>
        <v>#REF!</v>
      </c>
      <c r="K223" s="14" t="e">
        <f>VLOOKUP(C223,#REF!,1,0)</f>
        <v>#REF!</v>
      </c>
      <c r="L223" s="33" t="e">
        <f>VLOOKUP(C223,#REF!,3,0)</f>
        <v>#REF!</v>
      </c>
      <c r="M223" s="73" t="e">
        <f t="shared" si="6"/>
        <v>#REF!</v>
      </c>
      <c r="N223" s="34"/>
      <c r="O223" s="35"/>
      <c r="P223" s="31"/>
      <c r="Q223" s="14"/>
      <c r="R223" s="35"/>
      <c r="S223" s="31"/>
      <c r="T223" s="23"/>
      <c r="U223" s="24"/>
    </row>
    <row r="224" spans="1:21" ht="39.75" customHeight="1" thickBot="1" x14ac:dyDescent="0.35">
      <c r="A224" s="36">
        <v>215</v>
      </c>
      <c r="B224" s="43" t="s">
        <v>160</v>
      </c>
      <c r="C224" s="38">
        <v>4282719</v>
      </c>
      <c r="D224" s="85" t="s">
        <v>324</v>
      </c>
      <c r="E224" s="50">
        <v>1</v>
      </c>
      <c r="F224" s="71" t="s">
        <v>160</v>
      </c>
      <c r="G224" s="72">
        <v>4282719</v>
      </c>
      <c r="H224" s="74">
        <v>16104</v>
      </c>
      <c r="I224" s="73">
        <f t="shared" si="7"/>
        <v>13200</v>
      </c>
      <c r="J224" s="32" t="e">
        <f>VLOOKUP(B224,#REF!,1,0)</f>
        <v>#REF!</v>
      </c>
      <c r="K224" s="14" t="e">
        <f>VLOOKUP(C224,#REF!,1,0)</f>
        <v>#REF!</v>
      </c>
      <c r="L224" s="33" t="e">
        <f>VLOOKUP(C224,#REF!,3,0)</f>
        <v>#REF!</v>
      </c>
      <c r="M224" s="73" t="e">
        <f t="shared" si="6"/>
        <v>#REF!</v>
      </c>
      <c r="N224" s="34"/>
      <c r="O224" s="35"/>
      <c r="P224" s="31"/>
      <c r="Q224" s="14"/>
      <c r="R224" s="35"/>
      <c r="S224" s="31"/>
      <c r="T224" s="23"/>
      <c r="U224" s="24"/>
    </row>
    <row r="225" spans="1:21" ht="39.75" customHeight="1" thickBot="1" x14ac:dyDescent="0.35">
      <c r="A225" s="36">
        <v>216</v>
      </c>
      <c r="B225" s="43" t="s">
        <v>161</v>
      </c>
      <c r="C225" s="38">
        <v>4283380</v>
      </c>
      <c r="D225" s="85" t="s">
        <v>324</v>
      </c>
      <c r="E225" s="50">
        <v>1</v>
      </c>
      <c r="F225" s="71" t="s">
        <v>255</v>
      </c>
      <c r="G225" s="72">
        <v>4283380</v>
      </c>
      <c r="H225" s="74">
        <v>3803.63</v>
      </c>
      <c r="I225" s="73">
        <f t="shared" si="7"/>
        <v>3117.7295081967213</v>
      </c>
      <c r="J225" s="32" t="e">
        <f>VLOOKUP(B225,#REF!,1,0)</f>
        <v>#REF!</v>
      </c>
      <c r="K225" s="14" t="e">
        <f>VLOOKUP(C225,#REF!,1,0)</f>
        <v>#REF!</v>
      </c>
      <c r="L225" s="33" t="e">
        <f>VLOOKUP(C225,#REF!,3,0)</f>
        <v>#REF!</v>
      </c>
      <c r="M225" s="73" t="e">
        <f t="shared" si="6"/>
        <v>#REF!</v>
      </c>
      <c r="N225" s="34"/>
      <c r="O225" s="35"/>
      <c r="P225" s="31"/>
      <c r="Q225" s="14"/>
      <c r="R225" s="35"/>
      <c r="S225" s="31"/>
      <c r="T225" s="23"/>
      <c r="U225" s="24"/>
    </row>
    <row r="226" spans="1:21" ht="39.75" customHeight="1" thickBot="1" x14ac:dyDescent="0.35">
      <c r="A226" s="36">
        <v>217</v>
      </c>
      <c r="B226" s="43" t="s">
        <v>162</v>
      </c>
      <c r="C226" s="38">
        <v>4283381</v>
      </c>
      <c r="D226" s="85" t="s">
        <v>324</v>
      </c>
      <c r="E226" s="50">
        <v>1</v>
      </c>
      <c r="F226" s="71" t="s">
        <v>162</v>
      </c>
      <c r="G226" s="72">
        <v>4283381</v>
      </c>
      <c r="H226" s="74">
        <v>3205.91</v>
      </c>
      <c r="I226" s="73">
        <f t="shared" si="7"/>
        <v>2627.7950819672133</v>
      </c>
      <c r="J226" s="32" t="e">
        <f>VLOOKUP(B226,#REF!,1,0)</f>
        <v>#REF!</v>
      </c>
      <c r="K226" s="14" t="e">
        <f>VLOOKUP(C226,#REF!,1,0)</f>
        <v>#REF!</v>
      </c>
      <c r="L226" s="33" t="e">
        <f>VLOOKUP(C226,#REF!,3,0)</f>
        <v>#REF!</v>
      </c>
      <c r="M226" s="73" t="e">
        <f t="shared" si="6"/>
        <v>#REF!</v>
      </c>
      <c r="N226" s="34"/>
      <c r="O226" s="35"/>
      <c r="P226" s="31"/>
      <c r="Q226" s="14"/>
      <c r="R226" s="35"/>
      <c r="S226" s="31"/>
      <c r="T226" s="23"/>
      <c r="U226" s="24"/>
    </row>
    <row r="227" spans="1:21" ht="39.75" customHeight="1" thickBot="1" x14ac:dyDescent="0.35">
      <c r="A227" s="36">
        <v>218</v>
      </c>
      <c r="B227" s="43" t="s">
        <v>163</v>
      </c>
      <c r="C227" s="38">
        <v>4288659</v>
      </c>
      <c r="D227" s="85" t="s">
        <v>324</v>
      </c>
      <c r="E227" s="50">
        <v>1</v>
      </c>
      <c r="F227" s="71" t="s">
        <v>163</v>
      </c>
      <c r="G227" s="72">
        <v>4288659</v>
      </c>
      <c r="H227" s="74">
        <v>21960</v>
      </c>
      <c r="I227" s="73">
        <f t="shared" si="7"/>
        <v>18000</v>
      </c>
      <c r="J227" s="32" t="e">
        <f>VLOOKUP(B227,#REF!,1,0)</f>
        <v>#REF!</v>
      </c>
      <c r="K227" s="14" t="e">
        <f>VLOOKUP(C227,#REF!,1,0)</f>
        <v>#REF!</v>
      </c>
      <c r="L227" s="33" t="e">
        <f>VLOOKUP(C227,#REF!,3,0)</f>
        <v>#REF!</v>
      </c>
      <c r="M227" s="73" t="e">
        <f t="shared" si="6"/>
        <v>#REF!</v>
      </c>
      <c r="N227" s="34"/>
      <c r="O227" s="35"/>
      <c r="P227" s="31"/>
      <c r="Q227" s="14"/>
      <c r="R227" s="35"/>
      <c r="S227" s="31"/>
      <c r="T227" s="23"/>
      <c r="U227" s="24"/>
    </row>
    <row r="228" spans="1:21" ht="39.75" customHeight="1" thickBot="1" x14ac:dyDescent="0.35">
      <c r="A228" s="36">
        <v>219</v>
      </c>
      <c r="B228" s="43" t="s">
        <v>163</v>
      </c>
      <c r="C228" s="38">
        <v>4288660</v>
      </c>
      <c r="D228" s="85" t="s">
        <v>324</v>
      </c>
      <c r="E228" s="50">
        <v>1</v>
      </c>
      <c r="F228" s="71" t="s">
        <v>163</v>
      </c>
      <c r="G228" s="72">
        <v>4288660</v>
      </c>
      <c r="H228" s="74">
        <v>21960</v>
      </c>
      <c r="I228" s="73">
        <f t="shared" si="7"/>
        <v>18000</v>
      </c>
      <c r="J228" s="32" t="e">
        <f>VLOOKUP(B228,#REF!,1,0)</f>
        <v>#REF!</v>
      </c>
      <c r="K228" s="14" t="e">
        <f>VLOOKUP(C228,#REF!,1,0)</f>
        <v>#REF!</v>
      </c>
      <c r="L228" s="33" t="e">
        <f>VLOOKUP(C228,#REF!,3,0)</f>
        <v>#REF!</v>
      </c>
      <c r="M228" s="73" t="e">
        <f t="shared" si="6"/>
        <v>#REF!</v>
      </c>
      <c r="N228" s="34"/>
      <c r="O228" s="35"/>
      <c r="P228" s="31"/>
      <c r="Q228" s="14"/>
      <c r="R228" s="35"/>
      <c r="S228" s="31"/>
      <c r="T228" s="23"/>
      <c r="U228" s="24"/>
    </row>
    <row r="229" spans="1:21" ht="39.75" customHeight="1" thickBot="1" x14ac:dyDescent="0.35">
      <c r="A229" s="36">
        <v>220</v>
      </c>
      <c r="B229" s="43" t="s">
        <v>164</v>
      </c>
      <c r="C229" s="38">
        <v>4289142</v>
      </c>
      <c r="D229" s="85" t="s">
        <v>324</v>
      </c>
      <c r="E229" s="50">
        <v>1</v>
      </c>
      <c r="F229" s="71" t="s">
        <v>164</v>
      </c>
      <c r="G229" s="72">
        <v>4289142</v>
      </c>
      <c r="H229" s="74">
        <v>10340</v>
      </c>
      <c r="I229" s="73">
        <f t="shared" si="7"/>
        <v>8475.4098360655735</v>
      </c>
      <c r="J229" s="32" t="e">
        <f>VLOOKUP(B229,#REF!,1,0)</f>
        <v>#REF!</v>
      </c>
      <c r="K229" s="14" t="e">
        <f>VLOOKUP(C229,#REF!,1,0)</f>
        <v>#REF!</v>
      </c>
      <c r="L229" s="33" t="e">
        <f>VLOOKUP(C229,#REF!,3,0)</f>
        <v>#REF!</v>
      </c>
      <c r="M229" s="73" t="e">
        <f t="shared" si="6"/>
        <v>#REF!</v>
      </c>
      <c r="N229" s="34"/>
      <c r="O229" s="35"/>
      <c r="P229" s="31"/>
      <c r="Q229" s="14"/>
      <c r="R229" s="35"/>
      <c r="S229" s="31"/>
      <c r="T229" s="23"/>
      <c r="U229" s="24"/>
    </row>
    <row r="230" spans="1:21" ht="39.75" customHeight="1" thickBot="1" x14ac:dyDescent="0.35">
      <c r="A230" s="36">
        <v>221</v>
      </c>
      <c r="B230" s="43" t="s">
        <v>165</v>
      </c>
      <c r="C230" s="38">
        <v>4290416</v>
      </c>
      <c r="D230" s="85" t="s">
        <v>324</v>
      </c>
      <c r="E230" s="50">
        <v>1</v>
      </c>
      <c r="F230" s="71" t="s">
        <v>165</v>
      </c>
      <c r="G230" s="72">
        <v>4290416</v>
      </c>
      <c r="H230" s="74">
        <v>3240</v>
      </c>
      <c r="I230" s="73">
        <f t="shared" si="7"/>
        <v>2655.7377049180327</v>
      </c>
      <c r="J230" s="32" t="e">
        <f>VLOOKUP(B230,#REF!,1,0)</f>
        <v>#REF!</v>
      </c>
      <c r="K230" s="14" t="e">
        <f>VLOOKUP(C230,#REF!,1,0)</f>
        <v>#REF!</v>
      </c>
      <c r="L230" s="33" t="e">
        <f>VLOOKUP(C230,#REF!,3,0)</f>
        <v>#REF!</v>
      </c>
      <c r="M230" s="73" t="e">
        <f t="shared" si="6"/>
        <v>#REF!</v>
      </c>
      <c r="N230" s="34"/>
      <c r="O230" s="35"/>
      <c r="P230" s="31"/>
      <c r="Q230" s="14"/>
      <c r="R230" s="35"/>
      <c r="S230" s="31"/>
      <c r="T230" s="23"/>
      <c r="U230" s="24"/>
    </row>
    <row r="231" spans="1:21" ht="39.75" customHeight="1" thickBot="1" x14ac:dyDescent="0.35">
      <c r="A231" s="36">
        <v>222</v>
      </c>
      <c r="B231" s="43" t="s">
        <v>166</v>
      </c>
      <c r="C231" s="38">
        <v>4291900</v>
      </c>
      <c r="D231" s="85" t="s">
        <v>324</v>
      </c>
      <c r="E231" s="50">
        <v>1</v>
      </c>
      <c r="F231" s="71" t="s">
        <v>256</v>
      </c>
      <c r="G231" s="72">
        <v>4291900</v>
      </c>
      <c r="H231" s="74">
        <v>6771</v>
      </c>
      <c r="I231" s="73">
        <f t="shared" si="7"/>
        <v>5550</v>
      </c>
      <c r="J231" s="32" t="e">
        <f>VLOOKUP(B231,#REF!,1,0)</f>
        <v>#REF!</v>
      </c>
      <c r="K231" s="14" t="e">
        <f>VLOOKUP(C231,#REF!,1,0)</f>
        <v>#REF!</v>
      </c>
      <c r="L231" s="33" t="e">
        <f>VLOOKUP(C231,#REF!,3,0)</f>
        <v>#REF!</v>
      </c>
      <c r="M231" s="73" t="e">
        <f t="shared" si="6"/>
        <v>#REF!</v>
      </c>
      <c r="N231" s="34"/>
      <c r="O231" s="35"/>
      <c r="P231" s="31"/>
      <c r="Q231" s="14"/>
      <c r="R231" s="35"/>
      <c r="S231" s="31"/>
      <c r="T231" s="23"/>
      <c r="U231" s="24"/>
    </row>
    <row r="232" spans="1:21" ht="39.75" customHeight="1" thickBot="1" x14ac:dyDescent="0.35">
      <c r="A232" s="36">
        <v>223</v>
      </c>
      <c r="B232" s="43" t="s">
        <v>167</v>
      </c>
      <c r="C232" s="38">
        <v>4292820</v>
      </c>
      <c r="D232" s="85" t="s">
        <v>324</v>
      </c>
      <c r="E232" s="50">
        <v>1</v>
      </c>
      <c r="F232" s="71" t="s">
        <v>167</v>
      </c>
      <c r="G232" s="72">
        <v>4292820</v>
      </c>
      <c r="H232" s="74">
        <v>1063.93</v>
      </c>
      <c r="I232" s="73">
        <f t="shared" si="7"/>
        <v>872.07377049180332</v>
      </c>
      <c r="J232" s="32" t="e">
        <f>VLOOKUP(B232,#REF!,1,0)</f>
        <v>#REF!</v>
      </c>
      <c r="K232" s="14" t="e">
        <f>VLOOKUP(C232,#REF!,1,0)</f>
        <v>#REF!</v>
      </c>
      <c r="L232" s="33" t="e">
        <f>VLOOKUP(C232,#REF!,3,0)</f>
        <v>#REF!</v>
      </c>
      <c r="M232" s="73" t="e">
        <f t="shared" si="6"/>
        <v>#REF!</v>
      </c>
      <c r="N232" s="34"/>
      <c r="O232" s="35"/>
      <c r="P232" s="31"/>
      <c r="Q232" s="14"/>
      <c r="R232" s="35"/>
      <c r="S232" s="31"/>
      <c r="T232" s="23"/>
      <c r="U232" s="24"/>
    </row>
    <row r="233" spans="1:21" ht="39.75" customHeight="1" thickBot="1" x14ac:dyDescent="0.35">
      <c r="A233" s="36">
        <v>224</v>
      </c>
      <c r="B233" s="43" t="s">
        <v>168</v>
      </c>
      <c r="C233" s="38">
        <v>4293915</v>
      </c>
      <c r="D233" s="85" t="s">
        <v>324</v>
      </c>
      <c r="E233" s="50">
        <v>1</v>
      </c>
      <c r="F233" s="71" t="s">
        <v>168</v>
      </c>
      <c r="G233" s="72">
        <v>4293915</v>
      </c>
      <c r="H233" s="74">
        <v>854</v>
      </c>
      <c r="I233" s="73">
        <f t="shared" si="7"/>
        <v>700</v>
      </c>
      <c r="J233" s="32" t="e">
        <f>VLOOKUP(B233,#REF!,1,0)</f>
        <v>#REF!</v>
      </c>
      <c r="K233" s="14" t="e">
        <f>VLOOKUP(C233,#REF!,1,0)</f>
        <v>#REF!</v>
      </c>
      <c r="L233" s="33" t="e">
        <f>VLOOKUP(C233,#REF!,3,0)</f>
        <v>#REF!</v>
      </c>
      <c r="M233" s="73" t="e">
        <f t="shared" si="6"/>
        <v>#REF!</v>
      </c>
      <c r="N233" s="34"/>
      <c r="O233" s="35"/>
      <c r="P233" s="31"/>
      <c r="Q233" s="14"/>
      <c r="R233" s="35"/>
      <c r="S233" s="31"/>
      <c r="T233" s="23"/>
      <c r="U233" s="24"/>
    </row>
    <row r="234" spans="1:21" ht="39.75" customHeight="1" thickBot="1" x14ac:dyDescent="0.35">
      <c r="A234" s="36">
        <v>225</v>
      </c>
      <c r="B234" s="43" t="s">
        <v>169</v>
      </c>
      <c r="C234" s="38">
        <v>4297922</v>
      </c>
      <c r="D234" s="85" t="s">
        <v>324</v>
      </c>
      <c r="E234" s="50">
        <v>1</v>
      </c>
      <c r="F234" s="71" t="s">
        <v>169</v>
      </c>
      <c r="G234" s="72">
        <v>4297922</v>
      </c>
      <c r="H234" s="74">
        <v>76941.899999999994</v>
      </c>
      <c r="I234" s="73">
        <f t="shared" si="7"/>
        <v>63067.131147540982</v>
      </c>
      <c r="J234" s="32" t="e">
        <f>VLOOKUP(B234,#REF!,1,0)</f>
        <v>#REF!</v>
      </c>
      <c r="K234" s="14" t="e">
        <f>VLOOKUP(C234,#REF!,1,0)</f>
        <v>#REF!</v>
      </c>
      <c r="L234" s="33" t="e">
        <f>VLOOKUP(C234,#REF!,3,0)</f>
        <v>#REF!</v>
      </c>
      <c r="M234" s="73" t="e">
        <f t="shared" si="6"/>
        <v>#REF!</v>
      </c>
      <c r="N234" s="34"/>
      <c r="O234" s="35"/>
      <c r="P234" s="31"/>
      <c r="Q234" s="14"/>
      <c r="R234" s="35"/>
      <c r="S234" s="31"/>
      <c r="T234" s="23"/>
      <c r="U234" s="24"/>
    </row>
    <row r="235" spans="1:21" ht="39.75" customHeight="1" thickBot="1" x14ac:dyDescent="0.35">
      <c r="A235" s="36">
        <v>226</v>
      </c>
      <c r="B235" s="43" t="s">
        <v>170</v>
      </c>
      <c r="C235" s="38">
        <v>4501353</v>
      </c>
      <c r="D235" s="85" t="s">
        <v>324</v>
      </c>
      <c r="E235" s="50">
        <v>1</v>
      </c>
      <c r="F235" s="71" t="s">
        <v>170</v>
      </c>
      <c r="G235" s="72">
        <v>4501353</v>
      </c>
      <c r="H235" s="74">
        <v>36406.129999999997</v>
      </c>
      <c r="I235" s="73">
        <f t="shared" si="7"/>
        <v>29841.090163934427</v>
      </c>
      <c r="J235" s="32" t="e">
        <f>VLOOKUP(B235,#REF!,1,0)</f>
        <v>#REF!</v>
      </c>
      <c r="K235" s="14" t="e">
        <f>VLOOKUP(C235,#REF!,1,0)</f>
        <v>#REF!</v>
      </c>
      <c r="L235" s="33" t="e">
        <f>VLOOKUP(C235,#REF!,3,0)</f>
        <v>#REF!</v>
      </c>
      <c r="M235" s="73" t="e">
        <f t="shared" si="6"/>
        <v>#REF!</v>
      </c>
      <c r="N235" s="34"/>
      <c r="O235" s="35"/>
      <c r="P235" s="31"/>
      <c r="Q235" s="14"/>
      <c r="R235" s="35"/>
      <c r="S235" s="31"/>
      <c r="T235" s="23"/>
      <c r="U235" s="24"/>
    </row>
    <row r="236" spans="1:21" ht="39.75" customHeight="1" thickBot="1" x14ac:dyDescent="0.35">
      <c r="A236" s="36">
        <v>227</v>
      </c>
      <c r="B236" s="43" t="s">
        <v>137</v>
      </c>
      <c r="C236" s="38">
        <v>4503573</v>
      </c>
      <c r="D236" s="85" t="s">
        <v>324</v>
      </c>
      <c r="E236" s="50">
        <v>1</v>
      </c>
      <c r="F236" s="71" t="s">
        <v>137</v>
      </c>
      <c r="G236" s="72">
        <v>4503573</v>
      </c>
      <c r="H236" s="74">
        <v>42926.63</v>
      </c>
      <c r="I236" s="73">
        <f t="shared" si="7"/>
        <v>35185.762295081964</v>
      </c>
      <c r="J236" s="32" t="e">
        <f>VLOOKUP(B236,#REF!,1,0)</f>
        <v>#REF!</v>
      </c>
      <c r="K236" s="14" t="e">
        <f>VLOOKUP(C236,#REF!,1,0)</f>
        <v>#REF!</v>
      </c>
      <c r="L236" s="33" t="e">
        <f>VLOOKUP(C236,#REF!,3,0)</f>
        <v>#REF!</v>
      </c>
      <c r="M236" s="73" t="e">
        <f t="shared" si="6"/>
        <v>#REF!</v>
      </c>
      <c r="N236" s="34"/>
      <c r="O236" s="35"/>
      <c r="P236" s="31"/>
      <c r="Q236" s="14"/>
      <c r="R236" s="35"/>
      <c r="S236" s="31"/>
      <c r="T236" s="23"/>
      <c r="U236" s="24"/>
    </row>
    <row r="237" spans="1:21" ht="39.75" customHeight="1" thickBot="1" x14ac:dyDescent="0.35">
      <c r="A237" s="36">
        <v>228</v>
      </c>
      <c r="B237" s="43" t="s">
        <v>111</v>
      </c>
      <c r="C237" s="38">
        <v>4503742</v>
      </c>
      <c r="D237" s="85" t="s">
        <v>324</v>
      </c>
      <c r="E237" s="50">
        <v>1</v>
      </c>
      <c r="F237" s="71" t="s">
        <v>111</v>
      </c>
      <c r="G237" s="72">
        <v>4503742</v>
      </c>
      <c r="H237" s="74">
        <v>5439.18</v>
      </c>
      <c r="I237" s="73">
        <f t="shared" si="7"/>
        <v>4458.3442622950824</v>
      </c>
      <c r="J237" s="32" t="e">
        <f>VLOOKUP(B237,#REF!,1,0)</f>
        <v>#REF!</v>
      </c>
      <c r="K237" s="14" t="e">
        <f>VLOOKUP(C237,#REF!,1,0)</f>
        <v>#REF!</v>
      </c>
      <c r="L237" s="33" t="e">
        <f>VLOOKUP(C237,#REF!,3,0)</f>
        <v>#REF!</v>
      </c>
      <c r="M237" s="73" t="e">
        <f t="shared" si="6"/>
        <v>#REF!</v>
      </c>
      <c r="N237" s="34"/>
      <c r="O237" s="35"/>
      <c r="P237" s="31"/>
      <c r="Q237" s="14"/>
      <c r="R237" s="35"/>
      <c r="S237" s="31"/>
      <c r="T237" s="23"/>
      <c r="U237" s="24"/>
    </row>
    <row r="238" spans="1:21" ht="39.75" customHeight="1" thickBot="1" x14ac:dyDescent="0.35">
      <c r="A238" s="36">
        <v>229</v>
      </c>
      <c r="B238" s="43" t="s">
        <v>40</v>
      </c>
      <c r="C238" s="38">
        <v>4505088</v>
      </c>
      <c r="D238" s="85" t="s">
        <v>324</v>
      </c>
      <c r="E238" s="50">
        <v>1</v>
      </c>
      <c r="F238" s="71" t="s">
        <v>40</v>
      </c>
      <c r="G238" s="72">
        <v>4505088</v>
      </c>
      <c r="H238" s="74">
        <v>1543.19</v>
      </c>
      <c r="I238" s="73">
        <f t="shared" si="7"/>
        <v>1264.9098360655739</v>
      </c>
      <c r="J238" s="32" t="e">
        <f>VLOOKUP(B238,#REF!,1,0)</f>
        <v>#REF!</v>
      </c>
      <c r="K238" s="14" t="e">
        <f>VLOOKUP(C238,#REF!,1,0)</f>
        <v>#REF!</v>
      </c>
      <c r="L238" s="33" t="e">
        <f>VLOOKUP(C238,#REF!,3,0)</f>
        <v>#REF!</v>
      </c>
      <c r="M238" s="73" t="e">
        <f t="shared" si="6"/>
        <v>#REF!</v>
      </c>
      <c r="N238" s="34"/>
      <c r="O238" s="35"/>
      <c r="P238" s="31"/>
      <c r="Q238" s="14"/>
      <c r="R238" s="35"/>
      <c r="S238" s="31"/>
      <c r="T238" s="23"/>
      <c r="U238" s="24"/>
    </row>
    <row r="239" spans="1:21" ht="39.75" customHeight="1" thickBot="1" x14ac:dyDescent="0.35">
      <c r="A239" s="36">
        <v>230</v>
      </c>
      <c r="B239" s="43" t="s">
        <v>64</v>
      </c>
      <c r="C239" s="38">
        <v>4508061</v>
      </c>
      <c r="D239" s="85" t="s">
        <v>324</v>
      </c>
      <c r="E239" s="50">
        <v>1</v>
      </c>
      <c r="F239" s="71" t="s">
        <v>64</v>
      </c>
      <c r="G239" s="72">
        <v>4508061</v>
      </c>
      <c r="H239" s="74">
        <v>43554</v>
      </c>
      <c r="I239" s="73">
        <f t="shared" si="7"/>
        <v>35700</v>
      </c>
      <c r="J239" s="32" t="e">
        <f>VLOOKUP(B239,#REF!,1,0)</f>
        <v>#REF!</v>
      </c>
      <c r="K239" s="14" t="e">
        <f>VLOOKUP(C239,#REF!,1,0)</f>
        <v>#REF!</v>
      </c>
      <c r="L239" s="33" t="e">
        <f>VLOOKUP(C239,#REF!,3,0)</f>
        <v>#REF!</v>
      </c>
      <c r="M239" s="73" t="e">
        <f t="shared" si="6"/>
        <v>#REF!</v>
      </c>
      <c r="N239" s="34"/>
      <c r="O239" s="35"/>
      <c r="P239" s="31"/>
      <c r="Q239" s="14"/>
      <c r="R239" s="35"/>
      <c r="S239" s="31"/>
      <c r="T239" s="23"/>
      <c r="U239" s="24"/>
    </row>
    <row r="240" spans="1:21" ht="39.75" customHeight="1" thickBot="1" x14ac:dyDescent="0.35">
      <c r="A240" s="36">
        <v>231</v>
      </c>
      <c r="B240" s="43" t="s">
        <v>64</v>
      </c>
      <c r="C240" s="38">
        <v>4511961</v>
      </c>
      <c r="D240" s="85" t="s">
        <v>324</v>
      </c>
      <c r="E240" s="50">
        <v>1</v>
      </c>
      <c r="F240" s="71" t="s">
        <v>64</v>
      </c>
      <c r="G240" s="72">
        <v>4511961</v>
      </c>
      <c r="H240" s="74">
        <v>68625</v>
      </c>
      <c r="I240" s="73">
        <f t="shared" si="7"/>
        <v>56250</v>
      </c>
      <c r="J240" s="32" t="e">
        <f>VLOOKUP(B240,#REF!,1,0)</f>
        <v>#REF!</v>
      </c>
      <c r="K240" s="14" t="e">
        <f>VLOOKUP(C240,#REF!,1,0)</f>
        <v>#REF!</v>
      </c>
      <c r="L240" s="33" t="e">
        <f>VLOOKUP(C240,#REF!,3,0)</f>
        <v>#REF!</v>
      </c>
      <c r="M240" s="73" t="e">
        <f t="shared" si="6"/>
        <v>#REF!</v>
      </c>
      <c r="N240" s="34"/>
      <c r="O240" s="35"/>
      <c r="P240" s="31"/>
      <c r="Q240" s="14"/>
      <c r="R240" s="35"/>
      <c r="S240" s="31"/>
      <c r="T240" s="23"/>
      <c r="U240" s="24"/>
    </row>
    <row r="241" spans="1:21" ht="39.75" customHeight="1" thickBot="1" x14ac:dyDescent="0.35">
      <c r="A241" s="36">
        <v>232</v>
      </c>
      <c r="B241" s="43" t="s">
        <v>40</v>
      </c>
      <c r="C241" s="38">
        <v>4514773</v>
      </c>
      <c r="D241" s="85" t="s">
        <v>324</v>
      </c>
      <c r="E241" s="50">
        <v>1</v>
      </c>
      <c r="F241" s="71" t="s">
        <v>40</v>
      </c>
      <c r="G241" s="72">
        <v>4514773</v>
      </c>
      <c r="H241" s="74">
        <v>1554.05</v>
      </c>
      <c r="I241" s="73">
        <f t="shared" si="7"/>
        <v>1273.811475409836</v>
      </c>
      <c r="J241" s="32" t="e">
        <f>VLOOKUP(B241,#REF!,1,0)</f>
        <v>#REF!</v>
      </c>
      <c r="K241" s="14" t="e">
        <f>VLOOKUP(C241,#REF!,1,0)</f>
        <v>#REF!</v>
      </c>
      <c r="L241" s="33" t="e">
        <f>VLOOKUP(C241,#REF!,3,0)</f>
        <v>#REF!</v>
      </c>
      <c r="M241" s="73" t="e">
        <f t="shared" si="6"/>
        <v>#REF!</v>
      </c>
      <c r="N241" s="34"/>
      <c r="O241" s="35"/>
      <c r="P241" s="31"/>
      <c r="Q241" s="14"/>
      <c r="R241" s="35"/>
      <c r="S241" s="31"/>
      <c r="T241" s="23"/>
      <c r="U241" s="24"/>
    </row>
    <row r="242" spans="1:21" ht="39.75" customHeight="1" thickBot="1" x14ac:dyDescent="0.35">
      <c r="A242" s="36">
        <v>233</v>
      </c>
      <c r="B242" s="43" t="s">
        <v>171</v>
      </c>
      <c r="C242" s="38">
        <v>4515394</v>
      </c>
      <c r="D242" s="85" t="s">
        <v>324</v>
      </c>
      <c r="E242" s="50">
        <v>1</v>
      </c>
      <c r="F242" s="71" t="s">
        <v>171</v>
      </c>
      <c r="G242" s="72">
        <v>4515394</v>
      </c>
      <c r="H242" s="74">
        <v>136060</v>
      </c>
      <c r="I242" s="73">
        <f t="shared" si="7"/>
        <v>111524.59016393442</v>
      </c>
      <c r="J242" s="32" t="e">
        <f>VLOOKUP(B242,#REF!,1,0)</f>
        <v>#REF!</v>
      </c>
      <c r="K242" s="14" t="e">
        <f>VLOOKUP(C242,#REF!,1,0)</f>
        <v>#REF!</v>
      </c>
      <c r="L242" s="33" t="e">
        <f>VLOOKUP(C242,#REF!,3,0)</f>
        <v>#REF!</v>
      </c>
      <c r="M242" s="73" t="e">
        <f t="shared" si="6"/>
        <v>#REF!</v>
      </c>
      <c r="N242" s="34"/>
      <c r="O242" s="35"/>
      <c r="P242" s="31"/>
      <c r="Q242" s="14"/>
      <c r="R242" s="35"/>
      <c r="S242" s="31"/>
      <c r="T242" s="23"/>
      <c r="U242" s="24"/>
    </row>
    <row r="243" spans="1:21" ht="39.75" customHeight="1" thickBot="1" x14ac:dyDescent="0.35">
      <c r="A243" s="36">
        <v>234</v>
      </c>
      <c r="B243" s="43" t="s">
        <v>172</v>
      </c>
      <c r="C243" s="38">
        <v>4515491</v>
      </c>
      <c r="D243" s="85" t="s">
        <v>324</v>
      </c>
      <c r="E243" s="50">
        <v>1</v>
      </c>
      <c r="F243" s="71" t="s">
        <v>172</v>
      </c>
      <c r="G243" s="72">
        <v>4515491</v>
      </c>
      <c r="H243" s="74">
        <v>80520</v>
      </c>
      <c r="I243" s="73">
        <f t="shared" si="7"/>
        <v>66000</v>
      </c>
      <c r="J243" s="32" t="e">
        <f>VLOOKUP(B243,#REF!,1,0)</f>
        <v>#REF!</v>
      </c>
      <c r="K243" s="14" t="e">
        <f>VLOOKUP(C243,#REF!,1,0)</f>
        <v>#REF!</v>
      </c>
      <c r="L243" s="33" t="e">
        <f>VLOOKUP(C243,#REF!,3,0)</f>
        <v>#REF!</v>
      </c>
      <c r="M243" s="73" t="e">
        <f t="shared" si="6"/>
        <v>#REF!</v>
      </c>
      <c r="N243" s="34"/>
      <c r="O243" s="35"/>
      <c r="P243" s="31"/>
      <c r="Q243" s="14"/>
      <c r="R243" s="35"/>
      <c r="S243" s="31"/>
      <c r="T243" s="23"/>
      <c r="U243" s="24"/>
    </row>
    <row r="244" spans="1:21" ht="39.75" customHeight="1" thickBot="1" x14ac:dyDescent="0.35">
      <c r="A244" s="36">
        <v>235</v>
      </c>
      <c r="B244" s="43" t="s">
        <v>173</v>
      </c>
      <c r="C244" s="38">
        <v>4515832</v>
      </c>
      <c r="D244" s="85" t="s">
        <v>324</v>
      </c>
      <c r="E244" s="50">
        <v>1</v>
      </c>
      <c r="F244" s="71" t="s">
        <v>173</v>
      </c>
      <c r="G244" s="72">
        <v>4515832</v>
      </c>
      <c r="H244" s="74">
        <v>100741.73</v>
      </c>
      <c r="I244" s="73">
        <f t="shared" si="7"/>
        <v>82575.188524590165</v>
      </c>
      <c r="J244" s="32" t="e">
        <f>VLOOKUP(B244,#REF!,1,0)</f>
        <v>#REF!</v>
      </c>
      <c r="K244" s="14" t="e">
        <f>VLOOKUP(C244,#REF!,1,0)</f>
        <v>#REF!</v>
      </c>
      <c r="L244" s="33" t="e">
        <f>VLOOKUP(C244,#REF!,3,0)</f>
        <v>#REF!</v>
      </c>
      <c r="M244" s="73" t="e">
        <f t="shared" si="6"/>
        <v>#REF!</v>
      </c>
      <c r="N244" s="34"/>
      <c r="O244" s="35"/>
      <c r="P244" s="31"/>
      <c r="Q244" s="14"/>
      <c r="R244" s="35"/>
      <c r="S244" s="31"/>
      <c r="T244" s="23"/>
      <c r="U244" s="24"/>
    </row>
    <row r="245" spans="1:21" ht="39.75" customHeight="1" thickBot="1" x14ac:dyDescent="0.35">
      <c r="A245" s="36">
        <v>236</v>
      </c>
      <c r="B245" s="43" t="s">
        <v>174</v>
      </c>
      <c r="C245" s="38">
        <v>4516653</v>
      </c>
      <c r="D245" s="85" t="s">
        <v>324</v>
      </c>
      <c r="E245" s="50">
        <v>1</v>
      </c>
      <c r="F245" s="71" t="s">
        <v>174</v>
      </c>
      <c r="G245" s="72">
        <v>4516653</v>
      </c>
      <c r="H245" s="74">
        <v>23060</v>
      </c>
      <c r="I245" s="73">
        <f t="shared" si="7"/>
        <v>18901.639344262294</v>
      </c>
      <c r="J245" s="32" t="e">
        <f>VLOOKUP(B245,#REF!,1,0)</f>
        <v>#REF!</v>
      </c>
      <c r="K245" s="14" t="e">
        <f>VLOOKUP(C245,#REF!,1,0)</f>
        <v>#REF!</v>
      </c>
      <c r="L245" s="33" t="e">
        <f>VLOOKUP(C245,#REF!,3,0)</f>
        <v>#REF!</v>
      </c>
      <c r="M245" s="73" t="e">
        <f t="shared" si="6"/>
        <v>#REF!</v>
      </c>
      <c r="N245" s="34"/>
      <c r="O245" s="35"/>
      <c r="P245" s="31"/>
      <c r="Q245" s="14"/>
      <c r="R245" s="35"/>
      <c r="S245" s="31"/>
      <c r="T245" s="23"/>
      <c r="U245" s="24"/>
    </row>
    <row r="246" spans="1:21" ht="39.75" customHeight="1" thickBot="1" x14ac:dyDescent="0.35">
      <c r="A246" s="36">
        <v>237</v>
      </c>
      <c r="B246" s="43" t="s">
        <v>137</v>
      </c>
      <c r="C246" s="38">
        <v>4234170</v>
      </c>
      <c r="D246" s="85" t="s">
        <v>324</v>
      </c>
      <c r="E246" s="50">
        <v>1</v>
      </c>
      <c r="F246" s="71" t="s">
        <v>137</v>
      </c>
      <c r="G246" s="72">
        <v>4234170</v>
      </c>
      <c r="H246" s="74">
        <v>29124.9</v>
      </c>
      <c r="I246" s="73">
        <f t="shared" si="7"/>
        <v>23872.868852459018</v>
      </c>
      <c r="J246" s="32" t="e">
        <f>VLOOKUP(B246,#REF!,1,0)</f>
        <v>#REF!</v>
      </c>
      <c r="K246" s="14" t="e">
        <f>VLOOKUP(C246,#REF!,1,0)</f>
        <v>#REF!</v>
      </c>
      <c r="L246" s="33" t="e">
        <f>VLOOKUP(C246,#REF!,3,0)</f>
        <v>#REF!</v>
      </c>
      <c r="M246" s="73" t="e">
        <f t="shared" si="6"/>
        <v>#REF!</v>
      </c>
      <c r="N246" s="34"/>
      <c r="O246" s="35"/>
      <c r="P246" s="31"/>
      <c r="Q246" s="14"/>
      <c r="R246" s="35"/>
      <c r="S246" s="31"/>
      <c r="T246" s="23"/>
      <c r="U246" s="24"/>
    </row>
    <row r="247" spans="1:21" ht="39.75" customHeight="1" thickBot="1" x14ac:dyDescent="0.35">
      <c r="A247" s="36">
        <v>238</v>
      </c>
      <c r="B247" s="44" t="s">
        <v>175</v>
      </c>
      <c r="C247" s="86" t="s">
        <v>24</v>
      </c>
      <c r="D247" s="85" t="s">
        <v>324</v>
      </c>
      <c r="E247" s="50">
        <v>1</v>
      </c>
      <c r="F247" s="71" t="s">
        <v>257</v>
      </c>
      <c r="G247" s="72" t="s">
        <v>24</v>
      </c>
      <c r="H247" s="74">
        <v>118800</v>
      </c>
      <c r="I247" s="73">
        <f t="shared" si="7"/>
        <v>97377.049180327871</v>
      </c>
      <c r="J247" s="37" t="s">
        <v>175</v>
      </c>
      <c r="K247" s="14" t="e">
        <f>VLOOKUP(C247,#REF!,1,0)</f>
        <v>#REF!</v>
      </c>
      <c r="L247" s="87">
        <v>77775</v>
      </c>
      <c r="M247" s="73">
        <f t="shared" si="6"/>
        <v>63750</v>
      </c>
      <c r="N247" s="34"/>
      <c r="O247" s="35"/>
      <c r="P247" s="31"/>
      <c r="Q247" s="14"/>
      <c r="R247" s="35"/>
      <c r="S247" s="31"/>
      <c r="T247" s="23"/>
      <c r="U247" s="24"/>
    </row>
    <row r="248" spans="1:21" ht="39.75" customHeight="1" thickBot="1" x14ac:dyDescent="0.35">
      <c r="A248" s="36">
        <v>239</v>
      </c>
      <c r="B248" s="45" t="s">
        <v>176</v>
      </c>
      <c r="C248" s="86" t="s">
        <v>24</v>
      </c>
      <c r="D248" s="85" t="s">
        <v>324</v>
      </c>
      <c r="E248" s="50">
        <v>1</v>
      </c>
      <c r="F248" s="71" t="s">
        <v>258</v>
      </c>
      <c r="G248" s="72" t="s">
        <v>24</v>
      </c>
      <c r="H248" s="74">
        <v>3000</v>
      </c>
      <c r="I248" s="73">
        <f t="shared" si="7"/>
        <v>2459.0163934426232</v>
      </c>
      <c r="J248" s="37" t="s">
        <v>176</v>
      </c>
      <c r="K248" s="37"/>
      <c r="L248" s="87">
        <v>13725</v>
      </c>
      <c r="M248" s="73">
        <f t="shared" si="6"/>
        <v>11250</v>
      </c>
      <c r="N248" s="34"/>
      <c r="O248" s="35"/>
      <c r="P248" s="31"/>
      <c r="Q248" s="14"/>
      <c r="R248" s="35"/>
      <c r="S248" s="31"/>
      <c r="T248" s="23"/>
      <c r="U248" s="24"/>
    </row>
    <row r="249" spans="1:21" ht="39.75" customHeight="1" thickBot="1" x14ac:dyDescent="0.35">
      <c r="A249" s="36">
        <v>240</v>
      </c>
      <c r="B249" s="45" t="s">
        <v>177</v>
      </c>
      <c r="C249" s="86" t="s">
        <v>24</v>
      </c>
      <c r="D249" s="85" t="s">
        <v>324</v>
      </c>
      <c r="E249" s="50">
        <v>1</v>
      </c>
      <c r="F249" s="71" t="s">
        <v>259</v>
      </c>
      <c r="G249" s="72" t="s">
        <v>24</v>
      </c>
      <c r="H249" s="74">
        <v>60000</v>
      </c>
      <c r="I249" s="73">
        <f t="shared" si="7"/>
        <v>49180.327868852459</v>
      </c>
      <c r="J249" s="37" t="s">
        <v>177</v>
      </c>
      <c r="K249" s="37"/>
      <c r="L249" s="87">
        <v>164700</v>
      </c>
      <c r="M249" s="73">
        <f t="shared" si="6"/>
        <v>135000</v>
      </c>
      <c r="N249" s="34"/>
      <c r="O249" s="35"/>
      <c r="P249" s="31"/>
      <c r="Q249" s="14"/>
      <c r="R249" s="35"/>
      <c r="S249" s="31"/>
      <c r="T249" s="23"/>
      <c r="U249" s="24"/>
    </row>
    <row r="250" spans="1:21" ht="39.75" customHeight="1" thickBot="1" x14ac:dyDescent="0.35">
      <c r="A250" s="36">
        <v>241</v>
      </c>
      <c r="B250" s="45" t="s">
        <v>178</v>
      </c>
      <c r="C250" s="86" t="s">
        <v>24</v>
      </c>
      <c r="D250" s="85" t="s">
        <v>324</v>
      </c>
      <c r="E250" s="50">
        <v>1</v>
      </c>
      <c r="F250" s="71" t="s">
        <v>260</v>
      </c>
      <c r="G250" s="72" t="s">
        <v>24</v>
      </c>
      <c r="H250" s="74">
        <v>6000</v>
      </c>
      <c r="I250" s="73">
        <f t="shared" si="7"/>
        <v>4918.0327868852464</v>
      </c>
      <c r="J250" s="37" t="s">
        <v>178</v>
      </c>
      <c r="K250" s="37"/>
      <c r="L250" s="87">
        <v>164700</v>
      </c>
      <c r="M250" s="73">
        <f t="shared" si="6"/>
        <v>135000</v>
      </c>
      <c r="N250" s="34"/>
      <c r="O250" s="35"/>
      <c r="P250" s="31"/>
      <c r="Q250" s="14"/>
      <c r="R250" s="35"/>
      <c r="S250" s="31"/>
      <c r="T250" s="23"/>
      <c r="U250" s="24"/>
    </row>
    <row r="251" spans="1:21" ht="39.75" customHeight="1" thickBot="1" x14ac:dyDescent="0.35">
      <c r="A251" s="36">
        <v>242</v>
      </c>
      <c r="B251" s="45" t="s">
        <v>179</v>
      </c>
      <c r="C251" s="86" t="s">
        <v>24</v>
      </c>
      <c r="D251" s="85" t="s">
        <v>324</v>
      </c>
      <c r="E251" s="50">
        <v>1</v>
      </c>
      <c r="F251" s="71" t="s">
        <v>261</v>
      </c>
      <c r="G251" s="72" t="s">
        <v>24</v>
      </c>
      <c r="H251" s="74">
        <v>20000</v>
      </c>
      <c r="I251" s="73">
        <f t="shared" si="7"/>
        <v>16393.442622950821</v>
      </c>
      <c r="J251" s="37" t="s">
        <v>179</v>
      </c>
      <c r="K251" s="37"/>
      <c r="L251" s="87">
        <v>258487.5</v>
      </c>
      <c r="M251" s="73">
        <f t="shared" si="6"/>
        <v>211875</v>
      </c>
      <c r="N251" s="34"/>
      <c r="O251" s="35"/>
      <c r="P251" s="31"/>
      <c r="Q251" s="14"/>
      <c r="R251" s="35"/>
      <c r="S251" s="31"/>
      <c r="T251" s="23"/>
      <c r="U251" s="24"/>
    </row>
    <row r="252" spans="1:21" ht="39.75" customHeight="1" thickBot="1" x14ac:dyDescent="0.35">
      <c r="A252" s="36">
        <v>243</v>
      </c>
      <c r="B252" s="45" t="s">
        <v>180</v>
      </c>
      <c r="C252" s="86" t="s">
        <v>24</v>
      </c>
      <c r="D252" s="85" t="s">
        <v>324</v>
      </c>
      <c r="E252" s="50">
        <v>1</v>
      </c>
      <c r="F252" s="71" t="s">
        <v>262</v>
      </c>
      <c r="G252" s="72" t="s">
        <v>24</v>
      </c>
      <c r="H252" s="74">
        <v>2000</v>
      </c>
      <c r="I252" s="73">
        <f t="shared" si="7"/>
        <v>1639.344262295082</v>
      </c>
      <c r="J252" s="37" t="s">
        <v>180</v>
      </c>
      <c r="K252" s="37"/>
      <c r="L252" s="87">
        <v>11437.5</v>
      </c>
      <c r="M252" s="73">
        <f t="shared" si="6"/>
        <v>9375</v>
      </c>
      <c r="N252" s="34"/>
      <c r="O252" s="35"/>
      <c r="P252" s="31"/>
      <c r="Q252" s="14"/>
      <c r="R252" s="35"/>
      <c r="S252" s="31"/>
      <c r="T252" s="23"/>
      <c r="U252" s="24"/>
    </row>
    <row r="253" spans="1:21" ht="39.75" customHeight="1" thickBot="1" x14ac:dyDescent="0.35">
      <c r="A253" s="36">
        <v>244</v>
      </c>
      <c r="B253" s="45" t="s">
        <v>181</v>
      </c>
      <c r="C253" s="86" t="s">
        <v>24</v>
      </c>
      <c r="D253" s="85" t="s">
        <v>324</v>
      </c>
      <c r="E253" s="50">
        <v>1</v>
      </c>
      <c r="F253" s="71" t="s">
        <v>263</v>
      </c>
      <c r="G253" s="72" t="s">
        <v>24</v>
      </c>
      <c r="H253" s="74">
        <v>10000</v>
      </c>
      <c r="I253" s="73">
        <f t="shared" si="7"/>
        <v>8196.7213114754104</v>
      </c>
      <c r="J253" s="37" t="s">
        <v>181</v>
      </c>
      <c r="K253" s="37"/>
      <c r="L253" s="87">
        <v>10522.5</v>
      </c>
      <c r="M253" s="73">
        <f t="shared" si="6"/>
        <v>8625</v>
      </c>
      <c r="N253" s="34"/>
      <c r="O253" s="35"/>
      <c r="P253" s="31"/>
      <c r="Q253" s="14"/>
      <c r="R253" s="35"/>
      <c r="S253" s="31"/>
      <c r="T253" s="23"/>
      <c r="U253" s="24"/>
    </row>
    <row r="254" spans="1:21" ht="39.75" customHeight="1" thickBot="1" x14ac:dyDescent="0.35">
      <c r="A254" s="36">
        <v>245</v>
      </c>
      <c r="B254" s="45" t="s">
        <v>182</v>
      </c>
      <c r="C254" s="86" t="s">
        <v>24</v>
      </c>
      <c r="D254" s="85" t="s">
        <v>324</v>
      </c>
      <c r="E254" s="50">
        <v>1</v>
      </c>
      <c r="F254" s="71" t="s">
        <v>264</v>
      </c>
      <c r="G254" s="72" t="s">
        <v>24</v>
      </c>
      <c r="H254" s="74">
        <v>2500</v>
      </c>
      <c r="I254" s="73">
        <f t="shared" si="7"/>
        <v>2049.1803278688526</v>
      </c>
      <c r="J254" s="37" t="s">
        <v>182</v>
      </c>
      <c r="K254" s="37"/>
      <c r="L254" s="87">
        <v>1372.5</v>
      </c>
      <c r="M254" s="73">
        <f t="shared" si="6"/>
        <v>1125</v>
      </c>
      <c r="N254" s="34"/>
      <c r="O254" s="35"/>
      <c r="P254" s="31"/>
      <c r="Q254" s="14"/>
      <c r="R254" s="35"/>
      <c r="S254" s="31"/>
      <c r="T254" s="23"/>
      <c r="U254" s="24"/>
    </row>
    <row r="255" spans="1:21" ht="39.75" customHeight="1" thickBot="1" x14ac:dyDescent="0.35">
      <c r="A255" s="36">
        <v>246</v>
      </c>
      <c r="B255" s="45" t="s">
        <v>183</v>
      </c>
      <c r="C255" s="86" t="s">
        <v>24</v>
      </c>
      <c r="D255" s="85" t="s">
        <v>324</v>
      </c>
      <c r="E255" s="50">
        <v>1</v>
      </c>
      <c r="F255" s="71" t="s">
        <v>265</v>
      </c>
      <c r="G255" s="72" t="s">
        <v>24</v>
      </c>
      <c r="H255" s="74">
        <v>158400</v>
      </c>
      <c r="I255" s="73">
        <f t="shared" si="7"/>
        <v>129836.06557377049</v>
      </c>
      <c r="J255" s="37" t="s">
        <v>183</v>
      </c>
      <c r="K255" s="37"/>
      <c r="L255" s="87">
        <v>114375</v>
      </c>
      <c r="M255" s="73">
        <f t="shared" si="6"/>
        <v>93750</v>
      </c>
      <c r="N255" s="34"/>
      <c r="O255" s="35"/>
      <c r="P255" s="31"/>
      <c r="Q255" s="14"/>
      <c r="R255" s="35"/>
      <c r="S255" s="31"/>
      <c r="T255" s="23"/>
      <c r="U255" s="24"/>
    </row>
    <row r="256" spans="1:21" ht="39.75" customHeight="1" thickBot="1" x14ac:dyDescent="0.35">
      <c r="A256" s="36">
        <v>247</v>
      </c>
      <c r="B256" s="45" t="s">
        <v>184</v>
      </c>
      <c r="C256" s="86" t="s">
        <v>24</v>
      </c>
      <c r="D256" s="85" t="s">
        <v>324</v>
      </c>
      <c r="E256" s="50">
        <v>1</v>
      </c>
      <c r="F256" s="71" t="s">
        <v>266</v>
      </c>
      <c r="G256" s="72" t="s">
        <v>24</v>
      </c>
      <c r="H256" s="74">
        <v>3300</v>
      </c>
      <c r="I256" s="73">
        <f t="shared" si="7"/>
        <v>2704.9180327868853</v>
      </c>
      <c r="J256" s="37" t="s">
        <v>184</v>
      </c>
      <c r="K256" s="37"/>
      <c r="L256" s="87">
        <v>2287.5</v>
      </c>
      <c r="M256" s="73">
        <f t="shared" si="6"/>
        <v>1875</v>
      </c>
      <c r="N256" s="34"/>
      <c r="O256" s="35"/>
      <c r="P256" s="31"/>
      <c r="Q256" s="14"/>
      <c r="R256" s="35"/>
      <c r="S256" s="31"/>
      <c r="T256" s="23"/>
      <c r="U256" s="24"/>
    </row>
    <row r="257" spans="1:21" ht="39.75" customHeight="1" thickBot="1" x14ac:dyDescent="0.35">
      <c r="A257" s="36">
        <v>248</v>
      </c>
      <c r="B257" s="45" t="s">
        <v>185</v>
      </c>
      <c r="C257" s="86" t="s">
        <v>24</v>
      </c>
      <c r="D257" s="85" t="s">
        <v>324</v>
      </c>
      <c r="E257" s="50">
        <v>1</v>
      </c>
      <c r="F257" s="71" t="s">
        <v>267</v>
      </c>
      <c r="G257" s="72" t="s">
        <v>24</v>
      </c>
      <c r="H257" s="74">
        <v>1000</v>
      </c>
      <c r="I257" s="73">
        <f t="shared" si="7"/>
        <v>819.67213114754099</v>
      </c>
      <c r="J257" s="37" t="s">
        <v>185</v>
      </c>
      <c r="K257" s="37"/>
      <c r="L257" s="87">
        <v>6862.5</v>
      </c>
      <c r="M257" s="73">
        <f t="shared" si="6"/>
        <v>5625</v>
      </c>
      <c r="N257" s="34"/>
      <c r="O257" s="35"/>
      <c r="P257" s="31"/>
      <c r="Q257" s="14"/>
      <c r="R257" s="35"/>
      <c r="S257" s="31"/>
      <c r="T257" s="23"/>
      <c r="U257" s="24"/>
    </row>
    <row r="258" spans="1:21" ht="39.75" customHeight="1" thickBot="1" x14ac:dyDescent="0.35">
      <c r="A258" s="36">
        <v>249</v>
      </c>
      <c r="B258" s="45" t="s">
        <v>186</v>
      </c>
      <c r="C258" s="86" t="s">
        <v>24</v>
      </c>
      <c r="D258" s="85" t="s">
        <v>324</v>
      </c>
      <c r="E258" s="50">
        <v>1</v>
      </c>
      <c r="F258" s="71" t="s">
        <v>268</v>
      </c>
      <c r="G258" s="72" t="s">
        <v>24</v>
      </c>
      <c r="H258" s="74">
        <v>2000</v>
      </c>
      <c r="I258" s="73">
        <f t="shared" si="7"/>
        <v>1639.344262295082</v>
      </c>
      <c r="J258" s="37" t="s">
        <v>186</v>
      </c>
      <c r="K258" s="37"/>
      <c r="L258" s="87">
        <v>6862.5</v>
      </c>
      <c r="M258" s="73">
        <f t="shared" si="6"/>
        <v>5625</v>
      </c>
      <c r="N258" s="34"/>
      <c r="O258" s="35"/>
      <c r="P258" s="31"/>
      <c r="Q258" s="14"/>
      <c r="R258" s="35"/>
      <c r="S258" s="31"/>
      <c r="T258" s="23"/>
      <c r="U258" s="24"/>
    </row>
    <row r="259" spans="1:21" ht="39.75" customHeight="1" thickBot="1" x14ac:dyDescent="0.35">
      <c r="A259" s="36">
        <v>250</v>
      </c>
      <c r="B259" s="45" t="s">
        <v>187</v>
      </c>
      <c r="C259" s="86" t="s">
        <v>24</v>
      </c>
      <c r="D259" s="85" t="s">
        <v>324</v>
      </c>
      <c r="E259" s="50">
        <v>1</v>
      </c>
      <c r="F259" s="71" t="s">
        <v>269</v>
      </c>
      <c r="G259" s="72" t="s">
        <v>24</v>
      </c>
      <c r="H259" s="74">
        <v>8000</v>
      </c>
      <c r="I259" s="73">
        <f t="shared" si="7"/>
        <v>6557.377049180328</v>
      </c>
      <c r="J259" s="37" t="s">
        <v>187</v>
      </c>
      <c r="K259" s="37"/>
      <c r="L259" s="87">
        <v>11437.5</v>
      </c>
      <c r="M259" s="73">
        <f t="shared" si="6"/>
        <v>9375</v>
      </c>
      <c r="N259" s="34"/>
      <c r="O259" s="35"/>
      <c r="P259" s="31"/>
      <c r="Q259" s="14"/>
      <c r="R259" s="35"/>
      <c r="S259" s="31"/>
      <c r="T259" s="23"/>
      <c r="U259" s="24"/>
    </row>
    <row r="260" spans="1:21" ht="39.75" customHeight="1" thickBot="1" x14ac:dyDescent="0.35">
      <c r="A260" s="36">
        <v>251</v>
      </c>
      <c r="B260" s="45" t="s">
        <v>188</v>
      </c>
      <c r="C260" s="86" t="s">
        <v>24</v>
      </c>
      <c r="D260" s="85" t="s">
        <v>324</v>
      </c>
      <c r="E260" s="50">
        <v>1</v>
      </c>
      <c r="F260" s="71" t="s">
        <v>270</v>
      </c>
      <c r="G260" s="72" t="s">
        <v>24</v>
      </c>
      <c r="H260" s="74">
        <v>15000</v>
      </c>
      <c r="I260" s="73">
        <f t="shared" si="7"/>
        <v>12295.081967213115</v>
      </c>
      <c r="J260" s="37" t="s">
        <v>188</v>
      </c>
      <c r="K260" s="37"/>
      <c r="L260" s="87">
        <v>22875</v>
      </c>
      <c r="M260" s="73">
        <f t="shared" si="6"/>
        <v>18750</v>
      </c>
      <c r="N260" s="34"/>
      <c r="O260" s="35"/>
      <c r="P260" s="31"/>
      <c r="Q260" s="14"/>
      <c r="R260" s="35"/>
      <c r="S260" s="31"/>
      <c r="T260" s="23"/>
      <c r="U260" s="24"/>
    </row>
    <row r="261" spans="1:21" ht="39.75" customHeight="1" thickBot="1" x14ac:dyDescent="0.35">
      <c r="A261" s="36">
        <v>252</v>
      </c>
      <c r="B261" s="45" t="s">
        <v>189</v>
      </c>
      <c r="C261" s="86" t="s">
        <v>24</v>
      </c>
      <c r="D261" s="85" t="s">
        <v>324</v>
      </c>
      <c r="E261" s="50">
        <v>1</v>
      </c>
      <c r="F261" s="71" t="s">
        <v>271</v>
      </c>
      <c r="G261" s="72" t="s">
        <v>24</v>
      </c>
      <c r="H261" s="74">
        <v>14000</v>
      </c>
      <c r="I261" s="73">
        <f t="shared" si="7"/>
        <v>11475.409836065573</v>
      </c>
      <c r="J261" s="37" t="s">
        <v>189</v>
      </c>
      <c r="K261" s="37"/>
      <c r="L261" s="87">
        <v>18300</v>
      </c>
      <c r="M261" s="73">
        <f t="shared" si="6"/>
        <v>15000</v>
      </c>
      <c r="N261" s="34"/>
      <c r="O261" s="35"/>
      <c r="P261" s="31"/>
      <c r="Q261" s="14"/>
      <c r="R261" s="35"/>
      <c r="S261" s="31"/>
      <c r="T261" s="23"/>
      <c r="U261" s="24"/>
    </row>
    <row r="262" spans="1:21" ht="39.75" customHeight="1" thickBot="1" x14ac:dyDescent="0.35">
      <c r="A262" s="36">
        <v>253</v>
      </c>
      <c r="B262" s="45" t="s">
        <v>190</v>
      </c>
      <c r="C262" s="86" t="s">
        <v>24</v>
      </c>
      <c r="D262" s="85" t="s">
        <v>324</v>
      </c>
      <c r="E262" s="50">
        <v>1</v>
      </c>
      <c r="F262" s="71" t="s">
        <v>272</v>
      </c>
      <c r="G262" s="72" t="s">
        <v>24</v>
      </c>
      <c r="H262" s="74">
        <v>5000</v>
      </c>
      <c r="I262" s="73">
        <f t="shared" si="7"/>
        <v>4098.3606557377052</v>
      </c>
      <c r="J262" s="37" t="s">
        <v>190</v>
      </c>
      <c r="K262" s="37"/>
      <c r="L262" s="87">
        <v>18300</v>
      </c>
      <c r="M262" s="73">
        <f t="shared" si="6"/>
        <v>15000</v>
      </c>
      <c r="N262" s="34"/>
      <c r="O262" s="35"/>
      <c r="P262" s="31"/>
      <c r="Q262" s="14"/>
      <c r="R262" s="35"/>
      <c r="S262" s="31"/>
      <c r="T262" s="23"/>
      <c r="U262" s="24"/>
    </row>
    <row r="263" spans="1:21" ht="39.75" customHeight="1" thickBot="1" x14ac:dyDescent="0.35">
      <c r="A263" s="36">
        <v>254</v>
      </c>
      <c r="B263" s="45" t="s">
        <v>191</v>
      </c>
      <c r="C263" s="86" t="s">
        <v>24</v>
      </c>
      <c r="D263" s="85" t="s">
        <v>324</v>
      </c>
      <c r="E263" s="50">
        <v>1</v>
      </c>
      <c r="F263" s="71" t="s">
        <v>273</v>
      </c>
      <c r="G263" s="72" t="s">
        <v>24</v>
      </c>
      <c r="H263" s="74">
        <v>3000</v>
      </c>
      <c r="I263" s="73">
        <f t="shared" si="7"/>
        <v>2459.0163934426232</v>
      </c>
      <c r="J263" s="37" t="s">
        <v>191</v>
      </c>
      <c r="K263" s="37"/>
      <c r="L263" s="87">
        <v>4209</v>
      </c>
      <c r="M263" s="73">
        <f t="shared" si="6"/>
        <v>3450</v>
      </c>
      <c r="N263" s="34"/>
      <c r="O263" s="35"/>
      <c r="P263" s="31"/>
      <c r="Q263" s="14"/>
      <c r="R263" s="35"/>
      <c r="S263" s="31"/>
      <c r="T263" s="23"/>
      <c r="U263" s="24"/>
    </row>
    <row r="264" spans="1:21" ht="39.75" customHeight="1" thickBot="1" x14ac:dyDescent="0.35">
      <c r="A264" s="36">
        <v>255</v>
      </c>
      <c r="B264" s="45" t="s">
        <v>192</v>
      </c>
      <c r="C264" s="86" t="s">
        <v>24</v>
      </c>
      <c r="D264" s="85" t="s">
        <v>324</v>
      </c>
      <c r="E264" s="50">
        <v>1</v>
      </c>
      <c r="F264" s="71" t="s">
        <v>274</v>
      </c>
      <c r="G264" s="72" t="s">
        <v>24</v>
      </c>
      <c r="H264" s="74">
        <v>3000</v>
      </c>
      <c r="I264" s="73">
        <f t="shared" si="7"/>
        <v>2459.0163934426232</v>
      </c>
      <c r="J264" s="37" t="s">
        <v>192</v>
      </c>
      <c r="K264" s="37"/>
      <c r="L264" s="87">
        <v>2287.5</v>
      </c>
      <c r="M264" s="73">
        <f t="shared" si="6"/>
        <v>1875</v>
      </c>
      <c r="N264" s="34"/>
      <c r="O264" s="35"/>
      <c r="P264" s="31"/>
      <c r="Q264" s="14"/>
      <c r="R264" s="35"/>
      <c r="S264" s="31"/>
      <c r="T264" s="23"/>
      <c r="U264" s="24"/>
    </row>
    <row r="265" spans="1:21" ht="39.75" customHeight="1" thickBot="1" x14ac:dyDescent="0.35">
      <c r="A265" s="36">
        <v>256</v>
      </c>
      <c r="B265" s="45" t="s">
        <v>193</v>
      </c>
      <c r="C265" s="86" t="s">
        <v>24</v>
      </c>
      <c r="D265" s="85" t="s">
        <v>324</v>
      </c>
      <c r="E265" s="50">
        <v>1</v>
      </c>
      <c r="F265" s="71" t="s">
        <v>275</v>
      </c>
      <c r="G265" s="72" t="s">
        <v>24</v>
      </c>
      <c r="H265" s="74">
        <v>4000</v>
      </c>
      <c r="I265" s="73">
        <f t="shared" si="7"/>
        <v>3278.688524590164</v>
      </c>
      <c r="J265" s="37" t="s">
        <v>193</v>
      </c>
      <c r="K265" s="37"/>
      <c r="L265" s="87">
        <v>18300</v>
      </c>
      <c r="M265" s="73">
        <f t="shared" si="6"/>
        <v>15000</v>
      </c>
      <c r="N265" s="34"/>
      <c r="O265" s="35"/>
      <c r="P265" s="31"/>
      <c r="Q265" s="14"/>
      <c r="R265" s="35"/>
      <c r="S265" s="31"/>
      <c r="T265" s="23"/>
      <c r="U265" s="24"/>
    </row>
    <row r="266" spans="1:21" ht="39.75" customHeight="1" thickBot="1" x14ac:dyDescent="0.35">
      <c r="A266" s="36">
        <v>257</v>
      </c>
      <c r="B266" s="45" t="s">
        <v>194</v>
      </c>
      <c r="C266" s="86" t="s">
        <v>24</v>
      </c>
      <c r="D266" s="85" t="s">
        <v>324</v>
      </c>
      <c r="E266" s="50">
        <v>1</v>
      </c>
      <c r="F266" s="71" t="s">
        <v>276</v>
      </c>
      <c r="G266" s="72" t="s">
        <v>24</v>
      </c>
      <c r="H266" s="74">
        <v>25000</v>
      </c>
      <c r="I266" s="73">
        <f t="shared" si="7"/>
        <v>20491.803278688523</v>
      </c>
      <c r="J266" s="37" t="s">
        <v>194</v>
      </c>
      <c r="K266" s="37"/>
      <c r="L266" s="87">
        <v>27450</v>
      </c>
      <c r="M266" s="73">
        <f t="shared" ref="M266:M313" si="8">L266/1.22</f>
        <v>22500</v>
      </c>
      <c r="N266" s="34"/>
      <c r="O266" s="35"/>
      <c r="P266" s="31"/>
      <c r="Q266" s="14"/>
      <c r="R266" s="35"/>
      <c r="S266" s="31"/>
      <c r="T266" s="23"/>
      <c r="U266" s="24"/>
    </row>
    <row r="267" spans="1:21" ht="39.75" customHeight="1" thickBot="1" x14ac:dyDescent="0.35">
      <c r="A267" s="36">
        <v>258</v>
      </c>
      <c r="B267" s="45" t="s">
        <v>195</v>
      </c>
      <c r="C267" s="86" t="s">
        <v>24</v>
      </c>
      <c r="D267" s="85" t="s">
        <v>324</v>
      </c>
      <c r="E267" s="50">
        <v>1</v>
      </c>
      <c r="F267" s="71" t="s">
        <v>277</v>
      </c>
      <c r="G267" s="72" t="s">
        <v>24</v>
      </c>
      <c r="H267" s="74">
        <v>4000</v>
      </c>
      <c r="I267" s="73">
        <f t="shared" si="7"/>
        <v>3278.688524590164</v>
      </c>
      <c r="J267" s="37" t="s">
        <v>195</v>
      </c>
      <c r="K267" s="37"/>
      <c r="L267" s="87">
        <v>4575</v>
      </c>
      <c r="M267" s="73">
        <f t="shared" si="8"/>
        <v>3750</v>
      </c>
      <c r="N267" s="34"/>
      <c r="O267" s="35"/>
      <c r="P267" s="31"/>
      <c r="Q267" s="14"/>
      <c r="R267" s="35"/>
      <c r="S267" s="31"/>
      <c r="T267" s="23"/>
      <c r="U267" s="24"/>
    </row>
    <row r="268" spans="1:21" ht="39.75" customHeight="1" thickBot="1" x14ac:dyDescent="0.35">
      <c r="A268" s="36">
        <v>259</v>
      </c>
      <c r="B268" s="45" t="s">
        <v>196</v>
      </c>
      <c r="C268" s="86" t="s">
        <v>24</v>
      </c>
      <c r="D268" s="85" t="s">
        <v>324</v>
      </c>
      <c r="E268" s="50">
        <v>1</v>
      </c>
      <c r="F268" s="71" t="s">
        <v>278</v>
      </c>
      <c r="G268" s="72" t="s">
        <v>24</v>
      </c>
      <c r="H268" s="74">
        <v>80000</v>
      </c>
      <c r="I268" s="73">
        <f t="shared" ref="I268:I313" si="9">H268/1.22</f>
        <v>65573.770491803283</v>
      </c>
      <c r="J268" s="37" t="s">
        <v>196</v>
      </c>
      <c r="K268" s="37"/>
      <c r="L268" s="87">
        <v>45750</v>
      </c>
      <c r="M268" s="73">
        <f t="shared" si="8"/>
        <v>37500</v>
      </c>
      <c r="N268" s="34"/>
      <c r="O268" s="35"/>
      <c r="P268" s="31"/>
      <c r="Q268" s="14"/>
      <c r="R268" s="35"/>
      <c r="S268" s="31"/>
      <c r="T268" s="23"/>
      <c r="U268" s="24"/>
    </row>
    <row r="269" spans="1:21" ht="39.75" customHeight="1" thickBot="1" x14ac:dyDescent="0.35">
      <c r="A269" s="36">
        <v>260</v>
      </c>
      <c r="B269" s="45" t="s">
        <v>197</v>
      </c>
      <c r="C269" s="86" t="s">
        <v>24</v>
      </c>
      <c r="D269" s="85" t="s">
        <v>324</v>
      </c>
      <c r="E269" s="50">
        <v>1</v>
      </c>
      <c r="F269" s="71" t="s">
        <v>279</v>
      </c>
      <c r="G269" s="72" t="s">
        <v>24</v>
      </c>
      <c r="H269" s="74">
        <v>35000</v>
      </c>
      <c r="I269" s="73">
        <f t="shared" si="9"/>
        <v>28688.524590163935</v>
      </c>
      <c r="J269" s="37" t="s">
        <v>197</v>
      </c>
      <c r="K269" s="37"/>
      <c r="L269" s="87">
        <v>50325</v>
      </c>
      <c r="M269" s="73">
        <f t="shared" si="8"/>
        <v>41250</v>
      </c>
      <c r="N269" s="34"/>
      <c r="O269" s="35"/>
      <c r="P269" s="31"/>
      <c r="Q269" s="14"/>
      <c r="R269" s="35"/>
      <c r="S269" s="31"/>
      <c r="T269" s="23"/>
      <c r="U269" s="24"/>
    </row>
    <row r="270" spans="1:21" ht="39.75" customHeight="1" thickBot="1" x14ac:dyDescent="0.35">
      <c r="A270" s="36">
        <v>261</v>
      </c>
      <c r="B270" s="45" t="s">
        <v>198</v>
      </c>
      <c r="C270" s="86" t="s">
        <v>24</v>
      </c>
      <c r="D270" s="85" t="s">
        <v>324</v>
      </c>
      <c r="E270" s="50">
        <v>1</v>
      </c>
      <c r="F270" s="71" t="s">
        <v>280</v>
      </c>
      <c r="G270" s="72" t="s">
        <v>24</v>
      </c>
      <c r="H270" s="74">
        <v>1200</v>
      </c>
      <c r="I270" s="73">
        <f t="shared" si="9"/>
        <v>983.60655737704917</v>
      </c>
      <c r="J270" s="37" t="s">
        <v>198</v>
      </c>
      <c r="K270" s="37"/>
      <c r="L270" s="87">
        <v>1601.25</v>
      </c>
      <c r="M270" s="73">
        <f t="shared" si="8"/>
        <v>1312.5</v>
      </c>
      <c r="N270" s="34"/>
      <c r="O270" s="35"/>
      <c r="P270" s="31"/>
      <c r="Q270" s="14"/>
      <c r="R270" s="35"/>
      <c r="S270" s="31"/>
      <c r="T270" s="23"/>
      <c r="U270" s="24"/>
    </row>
    <row r="271" spans="1:21" ht="39.75" customHeight="1" thickBot="1" x14ac:dyDescent="0.35">
      <c r="A271" s="36">
        <v>262</v>
      </c>
      <c r="B271" s="45" t="s">
        <v>199</v>
      </c>
      <c r="C271" s="86" t="s">
        <v>24</v>
      </c>
      <c r="D271" s="85" t="s">
        <v>324</v>
      </c>
      <c r="E271" s="50">
        <v>1</v>
      </c>
      <c r="F271" s="71" t="s">
        <v>281</v>
      </c>
      <c r="G271" s="72" t="s">
        <v>24</v>
      </c>
      <c r="H271" s="74">
        <v>500</v>
      </c>
      <c r="I271" s="73">
        <f t="shared" si="9"/>
        <v>409.8360655737705</v>
      </c>
      <c r="J271" s="37" t="s">
        <v>199</v>
      </c>
      <c r="K271" s="37"/>
      <c r="L271" s="87">
        <v>1372.5</v>
      </c>
      <c r="M271" s="73">
        <f t="shared" si="8"/>
        <v>1125</v>
      </c>
      <c r="N271" s="34"/>
      <c r="O271" s="35"/>
      <c r="P271" s="31"/>
      <c r="Q271" s="14"/>
      <c r="R271" s="35"/>
      <c r="S271" s="31"/>
      <c r="T271" s="23"/>
      <c r="U271" s="24"/>
    </row>
    <row r="272" spans="1:21" ht="39.75" customHeight="1" thickBot="1" x14ac:dyDescent="0.35">
      <c r="A272" s="36">
        <v>263</v>
      </c>
      <c r="B272" s="45" t="s">
        <v>200</v>
      </c>
      <c r="C272" s="86" t="s">
        <v>24</v>
      </c>
      <c r="D272" s="85" t="s">
        <v>324</v>
      </c>
      <c r="E272" s="50">
        <v>1</v>
      </c>
      <c r="F272" s="71" t="s">
        <v>282</v>
      </c>
      <c r="G272" s="72" t="s">
        <v>24</v>
      </c>
      <c r="H272" s="74">
        <v>400</v>
      </c>
      <c r="I272" s="73">
        <f t="shared" si="9"/>
        <v>327.86885245901641</v>
      </c>
      <c r="J272" s="37" t="s">
        <v>200</v>
      </c>
      <c r="K272" s="37"/>
      <c r="L272" s="87">
        <v>1372.5</v>
      </c>
      <c r="M272" s="73">
        <f t="shared" si="8"/>
        <v>1125</v>
      </c>
      <c r="N272" s="34"/>
      <c r="O272" s="35"/>
      <c r="P272" s="31"/>
      <c r="Q272" s="14"/>
      <c r="R272" s="35"/>
      <c r="S272" s="31"/>
      <c r="T272" s="23"/>
      <c r="U272" s="24"/>
    </row>
    <row r="273" spans="1:21" ht="39.75" customHeight="1" thickBot="1" x14ac:dyDescent="0.35">
      <c r="A273" s="36">
        <v>264</v>
      </c>
      <c r="B273" s="45" t="s">
        <v>201</v>
      </c>
      <c r="C273" s="86" t="s">
        <v>24</v>
      </c>
      <c r="D273" s="85" t="s">
        <v>324</v>
      </c>
      <c r="E273" s="50">
        <v>1</v>
      </c>
      <c r="F273" s="71" t="s">
        <v>283</v>
      </c>
      <c r="G273" s="72" t="s">
        <v>24</v>
      </c>
      <c r="H273" s="74">
        <v>400</v>
      </c>
      <c r="I273" s="73">
        <f t="shared" si="9"/>
        <v>327.86885245901641</v>
      </c>
      <c r="J273" s="37" t="s">
        <v>201</v>
      </c>
      <c r="K273" s="37"/>
      <c r="L273" s="87">
        <v>1601.25</v>
      </c>
      <c r="M273" s="73">
        <f t="shared" si="8"/>
        <v>1312.5</v>
      </c>
      <c r="N273" s="34"/>
      <c r="O273" s="35"/>
      <c r="P273" s="31"/>
      <c r="Q273" s="14"/>
      <c r="R273" s="35"/>
      <c r="S273" s="31"/>
      <c r="T273" s="23"/>
      <c r="U273" s="24"/>
    </row>
    <row r="274" spans="1:21" ht="39.75" customHeight="1" thickBot="1" x14ac:dyDescent="0.35">
      <c r="A274" s="36">
        <v>265</v>
      </c>
      <c r="B274" s="45" t="s">
        <v>202</v>
      </c>
      <c r="C274" s="86" t="s">
        <v>24</v>
      </c>
      <c r="D274" s="85" t="s">
        <v>324</v>
      </c>
      <c r="E274" s="50">
        <v>1</v>
      </c>
      <c r="F274" s="71" t="s">
        <v>284</v>
      </c>
      <c r="G274" s="72" t="s">
        <v>24</v>
      </c>
      <c r="H274" s="74">
        <v>3000</v>
      </c>
      <c r="I274" s="73">
        <f t="shared" si="9"/>
        <v>2459.0163934426232</v>
      </c>
      <c r="J274" s="37" t="s">
        <v>202</v>
      </c>
      <c r="K274" s="37"/>
      <c r="L274" s="87">
        <v>4575</v>
      </c>
      <c r="M274" s="73">
        <f t="shared" si="8"/>
        <v>3750</v>
      </c>
      <c r="N274" s="34"/>
      <c r="O274" s="35"/>
      <c r="P274" s="31"/>
      <c r="Q274" s="14"/>
      <c r="R274" s="35"/>
      <c r="S274" s="31"/>
      <c r="T274" s="23"/>
      <c r="U274" s="24"/>
    </row>
    <row r="275" spans="1:21" ht="39.75" customHeight="1" thickBot="1" x14ac:dyDescent="0.35">
      <c r="A275" s="36">
        <v>266</v>
      </c>
      <c r="B275" s="45" t="s">
        <v>203</v>
      </c>
      <c r="C275" s="86" t="s">
        <v>24</v>
      </c>
      <c r="D275" s="85" t="s">
        <v>324</v>
      </c>
      <c r="E275" s="50">
        <v>1</v>
      </c>
      <c r="F275" s="71" t="s">
        <v>285</v>
      </c>
      <c r="G275" s="72" t="s">
        <v>24</v>
      </c>
      <c r="H275" s="74">
        <v>500</v>
      </c>
      <c r="I275" s="73">
        <f t="shared" si="9"/>
        <v>409.8360655737705</v>
      </c>
      <c r="J275" s="37" t="s">
        <v>203</v>
      </c>
      <c r="K275" s="37"/>
      <c r="L275" s="87">
        <v>4575</v>
      </c>
      <c r="M275" s="73">
        <f t="shared" si="8"/>
        <v>3750</v>
      </c>
      <c r="N275" s="34"/>
      <c r="O275" s="35"/>
      <c r="P275" s="31"/>
      <c r="Q275" s="14"/>
      <c r="R275" s="35"/>
      <c r="S275" s="31"/>
      <c r="T275" s="23"/>
      <c r="U275" s="24"/>
    </row>
    <row r="276" spans="1:21" ht="39.75" customHeight="1" thickBot="1" x14ac:dyDescent="0.35">
      <c r="A276" s="36">
        <v>267</v>
      </c>
      <c r="B276" s="45" t="s">
        <v>204</v>
      </c>
      <c r="C276" s="86" t="s">
        <v>24</v>
      </c>
      <c r="D276" s="85" t="s">
        <v>324</v>
      </c>
      <c r="E276" s="50">
        <v>1</v>
      </c>
      <c r="F276" s="71" t="s">
        <v>286</v>
      </c>
      <c r="G276" s="72" t="s">
        <v>24</v>
      </c>
      <c r="H276" s="74">
        <v>6000</v>
      </c>
      <c r="I276" s="73">
        <f t="shared" si="9"/>
        <v>4918.0327868852464</v>
      </c>
      <c r="J276" s="37" t="s">
        <v>204</v>
      </c>
      <c r="K276" s="37"/>
      <c r="L276" s="87">
        <v>6862.5</v>
      </c>
      <c r="M276" s="73">
        <f t="shared" si="8"/>
        <v>5625</v>
      </c>
      <c r="N276" s="34"/>
      <c r="O276" s="35"/>
      <c r="P276" s="31"/>
      <c r="Q276" s="14"/>
      <c r="R276" s="35"/>
      <c r="S276" s="31"/>
      <c r="T276" s="23"/>
      <c r="U276" s="24"/>
    </row>
    <row r="277" spans="1:21" ht="39.75" customHeight="1" thickBot="1" x14ac:dyDescent="0.35">
      <c r="A277" s="36">
        <v>268</v>
      </c>
      <c r="B277" s="45" t="s">
        <v>205</v>
      </c>
      <c r="C277" s="86" t="s">
        <v>24</v>
      </c>
      <c r="D277" s="85" t="s">
        <v>324</v>
      </c>
      <c r="E277" s="50">
        <v>1</v>
      </c>
      <c r="F277" s="71" t="s">
        <v>287</v>
      </c>
      <c r="G277" s="72" t="s">
        <v>24</v>
      </c>
      <c r="H277" s="74">
        <v>15000</v>
      </c>
      <c r="I277" s="73">
        <f t="shared" si="9"/>
        <v>12295.081967213115</v>
      </c>
      <c r="J277" s="37" t="s">
        <v>205</v>
      </c>
      <c r="K277" s="37"/>
      <c r="L277" s="87">
        <v>22875</v>
      </c>
      <c r="M277" s="73">
        <f t="shared" si="8"/>
        <v>18750</v>
      </c>
      <c r="N277" s="34"/>
      <c r="O277" s="35"/>
      <c r="P277" s="31"/>
      <c r="Q277" s="14"/>
      <c r="R277" s="35"/>
      <c r="S277" s="31"/>
      <c r="T277" s="23"/>
      <c r="U277" s="24"/>
    </row>
    <row r="278" spans="1:21" ht="39.75" customHeight="1" thickBot="1" x14ac:dyDescent="0.35">
      <c r="A278" s="36">
        <v>269</v>
      </c>
      <c r="B278" s="45" t="s">
        <v>206</v>
      </c>
      <c r="C278" s="86" t="s">
        <v>24</v>
      </c>
      <c r="D278" s="85" t="s">
        <v>324</v>
      </c>
      <c r="E278" s="50">
        <v>1</v>
      </c>
      <c r="F278" s="71" t="s">
        <v>288</v>
      </c>
      <c r="G278" s="72" t="s">
        <v>24</v>
      </c>
      <c r="H278" s="74">
        <v>3300</v>
      </c>
      <c r="I278" s="73">
        <f t="shared" si="9"/>
        <v>2704.9180327868853</v>
      </c>
      <c r="J278" s="37" t="s">
        <v>206</v>
      </c>
      <c r="K278" s="37"/>
      <c r="L278" s="38">
        <v>610</v>
      </c>
      <c r="M278" s="73">
        <f t="shared" si="8"/>
        <v>500</v>
      </c>
      <c r="N278" s="34"/>
      <c r="O278" s="35"/>
      <c r="P278" s="31"/>
      <c r="Q278" s="14"/>
      <c r="R278" s="35"/>
      <c r="S278" s="31"/>
      <c r="T278" s="23"/>
      <c r="U278" s="24"/>
    </row>
    <row r="279" spans="1:21" ht="39.75" customHeight="1" thickBot="1" x14ac:dyDescent="0.35">
      <c r="A279" s="36">
        <v>270</v>
      </c>
      <c r="B279" s="45" t="s">
        <v>207</v>
      </c>
      <c r="C279" s="86" t="s">
        <v>24</v>
      </c>
      <c r="D279" s="85" t="s">
        <v>324</v>
      </c>
      <c r="E279" s="50">
        <v>1</v>
      </c>
      <c r="F279" s="71" t="s">
        <v>289</v>
      </c>
      <c r="G279" s="72" t="s">
        <v>24</v>
      </c>
      <c r="H279" s="74">
        <v>3300</v>
      </c>
      <c r="I279" s="73">
        <f t="shared" si="9"/>
        <v>2704.9180327868853</v>
      </c>
      <c r="J279" s="37" t="s">
        <v>207</v>
      </c>
      <c r="K279" s="37"/>
      <c r="L279" s="87">
        <v>1220</v>
      </c>
      <c r="M279" s="73">
        <f t="shared" si="8"/>
        <v>1000</v>
      </c>
      <c r="N279" s="34"/>
      <c r="O279" s="35"/>
      <c r="P279" s="31"/>
      <c r="Q279" s="14"/>
      <c r="R279" s="35"/>
      <c r="S279" s="31"/>
      <c r="T279" s="23"/>
      <c r="U279" s="24"/>
    </row>
    <row r="280" spans="1:21" ht="39.75" customHeight="1" thickBot="1" x14ac:dyDescent="0.35">
      <c r="A280" s="36">
        <v>271</v>
      </c>
      <c r="B280" s="45" t="s">
        <v>208</v>
      </c>
      <c r="C280" s="86" t="s">
        <v>24</v>
      </c>
      <c r="D280" s="85" t="s">
        <v>324</v>
      </c>
      <c r="E280" s="50">
        <v>1</v>
      </c>
      <c r="F280" s="71" t="s">
        <v>290</v>
      </c>
      <c r="G280" s="72" t="s">
        <v>24</v>
      </c>
      <c r="H280" s="74">
        <v>26400</v>
      </c>
      <c r="I280" s="73">
        <f t="shared" si="9"/>
        <v>21639.344262295082</v>
      </c>
      <c r="J280" s="37" t="s">
        <v>208</v>
      </c>
      <c r="K280" s="37"/>
      <c r="L280" s="87">
        <v>12200</v>
      </c>
      <c r="M280" s="73">
        <f t="shared" si="8"/>
        <v>10000</v>
      </c>
      <c r="N280" s="34"/>
      <c r="O280" s="35"/>
      <c r="P280" s="31"/>
      <c r="Q280" s="14"/>
      <c r="R280" s="35"/>
      <c r="S280" s="31"/>
      <c r="T280" s="23"/>
      <c r="U280" s="24"/>
    </row>
    <row r="281" spans="1:21" ht="39.75" customHeight="1" thickBot="1" x14ac:dyDescent="0.35">
      <c r="A281" s="36">
        <v>272</v>
      </c>
      <c r="B281" s="45" t="s">
        <v>209</v>
      </c>
      <c r="C281" s="86" t="s">
        <v>24</v>
      </c>
      <c r="D281" s="85" t="s">
        <v>324</v>
      </c>
      <c r="E281" s="50">
        <v>1</v>
      </c>
      <c r="F281" s="71" t="s">
        <v>291</v>
      </c>
      <c r="G281" s="72" t="s">
        <v>24</v>
      </c>
      <c r="H281" s="74">
        <v>3300</v>
      </c>
      <c r="I281" s="73">
        <f t="shared" si="9"/>
        <v>2704.9180327868853</v>
      </c>
      <c r="J281" s="37" t="s">
        <v>209</v>
      </c>
      <c r="K281" s="37"/>
      <c r="L281" s="87">
        <v>2440</v>
      </c>
      <c r="M281" s="73">
        <f t="shared" si="8"/>
        <v>2000</v>
      </c>
      <c r="N281" s="34"/>
      <c r="O281" s="35"/>
      <c r="P281" s="31"/>
      <c r="Q281" s="14"/>
      <c r="R281" s="35"/>
      <c r="S281" s="31"/>
      <c r="T281" s="23"/>
      <c r="U281" s="24"/>
    </row>
    <row r="282" spans="1:21" ht="39.75" customHeight="1" thickBot="1" x14ac:dyDescent="0.35">
      <c r="A282" s="36">
        <v>273</v>
      </c>
      <c r="B282" s="45" t="s">
        <v>210</v>
      </c>
      <c r="C282" s="86" t="s">
        <v>24</v>
      </c>
      <c r="D282" s="85" t="s">
        <v>324</v>
      </c>
      <c r="E282" s="50">
        <v>1</v>
      </c>
      <c r="F282" s="71" t="s">
        <v>292</v>
      </c>
      <c r="G282" s="72" t="s">
        <v>24</v>
      </c>
      <c r="H282" s="74">
        <v>6600</v>
      </c>
      <c r="I282" s="73">
        <f t="shared" si="9"/>
        <v>5409.8360655737706</v>
      </c>
      <c r="J282" s="37" t="s">
        <v>210</v>
      </c>
      <c r="K282" s="37"/>
      <c r="L282" s="87">
        <v>4880</v>
      </c>
      <c r="M282" s="73">
        <f t="shared" si="8"/>
        <v>4000</v>
      </c>
      <c r="N282" s="34"/>
      <c r="O282" s="35"/>
      <c r="P282" s="31"/>
      <c r="Q282" s="14"/>
      <c r="R282" s="35"/>
      <c r="S282" s="31"/>
      <c r="T282" s="23"/>
      <c r="U282" s="24"/>
    </row>
    <row r="283" spans="1:21" ht="39.75" customHeight="1" thickBot="1" x14ac:dyDescent="0.35">
      <c r="A283" s="36">
        <v>274</v>
      </c>
      <c r="B283" s="45" t="s">
        <v>211</v>
      </c>
      <c r="C283" s="86" t="s">
        <v>24</v>
      </c>
      <c r="D283" s="85" t="s">
        <v>324</v>
      </c>
      <c r="E283" s="50">
        <v>1</v>
      </c>
      <c r="F283" s="71" t="s">
        <v>293</v>
      </c>
      <c r="G283" s="72" t="s">
        <v>24</v>
      </c>
      <c r="H283" s="74">
        <v>3300</v>
      </c>
      <c r="I283" s="73">
        <f t="shared" si="9"/>
        <v>2704.9180327868853</v>
      </c>
      <c r="J283" s="37" t="s">
        <v>211</v>
      </c>
      <c r="K283" s="37"/>
      <c r="L283" s="87">
        <v>2440</v>
      </c>
      <c r="M283" s="73">
        <f t="shared" si="8"/>
        <v>2000</v>
      </c>
      <c r="N283" s="34"/>
      <c r="O283" s="35"/>
      <c r="P283" s="31"/>
      <c r="Q283" s="14"/>
      <c r="R283" s="35"/>
      <c r="S283" s="31"/>
      <c r="T283" s="23"/>
      <c r="U283" s="24"/>
    </row>
    <row r="284" spans="1:21" ht="39.75" customHeight="1" thickBot="1" x14ac:dyDescent="0.35">
      <c r="A284" s="36">
        <v>275</v>
      </c>
      <c r="B284" s="45" t="s">
        <v>212</v>
      </c>
      <c r="C284" s="86" t="s">
        <v>24</v>
      </c>
      <c r="D284" s="85" t="s">
        <v>324</v>
      </c>
      <c r="E284" s="50">
        <v>1</v>
      </c>
      <c r="F284" s="71" t="s">
        <v>294</v>
      </c>
      <c r="G284" s="72" t="s">
        <v>24</v>
      </c>
      <c r="H284" s="74">
        <v>3300</v>
      </c>
      <c r="I284" s="73">
        <f t="shared" si="9"/>
        <v>2704.9180327868853</v>
      </c>
      <c r="J284" s="37" t="s">
        <v>212</v>
      </c>
      <c r="K284" s="37"/>
      <c r="L284" s="38">
        <v>610</v>
      </c>
      <c r="M284" s="73">
        <f t="shared" si="8"/>
        <v>500</v>
      </c>
      <c r="N284" s="34"/>
      <c r="O284" s="35"/>
      <c r="P284" s="31"/>
      <c r="Q284" s="14"/>
      <c r="R284" s="35"/>
      <c r="S284" s="31"/>
      <c r="T284" s="23"/>
      <c r="U284" s="24"/>
    </row>
    <row r="285" spans="1:21" ht="39.75" customHeight="1" thickBot="1" x14ac:dyDescent="0.35">
      <c r="A285" s="36">
        <v>276</v>
      </c>
      <c r="B285" s="45" t="s">
        <v>213</v>
      </c>
      <c r="C285" s="86" t="s">
        <v>24</v>
      </c>
      <c r="D285" s="85" t="s">
        <v>324</v>
      </c>
      <c r="E285" s="50">
        <v>1</v>
      </c>
      <c r="F285" s="71" t="s">
        <v>295</v>
      </c>
      <c r="G285" s="72" t="s">
        <v>24</v>
      </c>
      <c r="H285" s="74">
        <v>26400</v>
      </c>
      <c r="I285" s="73">
        <f t="shared" si="9"/>
        <v>21639.344262295082</v>
      </c>
      <c r="J285" s="37" t="s">
        <v>338</v>
      </c>
      <c r="K285" s="37"/>
      <c r="L285" s="87">
        <v>2440</v>
      </c>
      <c r="M285" s="73">
        <f t="shared" si="8"/>
        <v>2000</v>
      </c>
      <c r="N285" s="34"/>
      <c r="O285" s="35"/>
      <c r="P285" s="31"/>
      <c r="Q285" s="14"/>
      <c r="R285" s="35"/>
      <c r="S285" s="31"/>
      <c r="T285" s="23"/>
      <c r="U285" s="24"/>
    </row>
    <row r="286" spans="1:21" ht="39.75" customHeight="1" thickBot="1" x14ac:dyDescent="0.35">
      <c r="A286" s="36">
        <v>277</v>
      </c>
      <c r="B286" s="45" t="s">
        <v>214</v>
      </c>
      <c r="C286" s="86" t="s">
        <v>24</v>
      </c>
      <c r="D286" s="85" t="s">
        <v>324</v>
      </c>
      <c r="E286" s="50">
        <v>1</v>
      </c>
      <c r="F286" s="71" t="s">
        <v>296</v>
      </c>
      <c r="G286" s="72" t="s">
        <v>24</v>
      </c>
      <c r="H286" s="74">
        <v>3300</v>
      </c>
      <c r="I286" s="73">
        <f t="shared" si="9"/>
        <v>2704.9180327868853</v>
      </c>
      <c r="J286" s="37" t="s">
        <v>339</v>
      </c>
      <c r="K286" s="37"/>
      <c r="L286" s="38">
        <v>610</v>
      </c>
      <c r="M286" s="73">
        <f t="shared" si="8"/>
        <v>500</v>
      </c>
      <c r="N286" s="34"/>
      <c r="O286" s="35"/>
      <c r="P286" s="31"/>
      <c r="Q286" s="14"/>
      <c r="R286" s="35"/>
      <c r="S286" s="31"/>
      <c r="T286" s="23"/>
      <c r="U286" s="24"/>
    </row>
    <row r="287" spans="1:21" ht="39.75" customHeight="1" thickBot="1" x14ac:dyDescent="0.35">
      <c r="A287" s="36">
        <v>278</v>
      </c>
      <c r="B287" s="45" t="s">
        <v>215</v>
      </c>
      <c r="C287" s="86" t="s">
        <v>24</v>
      </c>
      <c r="D287" s="85" t="s">
        <v>324</v>
      </c>
      <c r="E287" s="50">
        <v>1</v>
      </c>
      <c r="F287" s="71" t="s">
        <v>297</v>
      </c>
      <c r="G287" s="72" t="s">
        <v>24</v>
      </c>
      <c r="H287" s="74">
        <v>3300</v>
      </c>
      <c r="I287" s="73">
        <f t="shared" si="9"/>
        <v>2704.9180327868853</v>
      </c>
      <c r="J287" s="37" t="s">
        <v>215</v>
      </c>
      <c r="K287" s="37"/>
      <c r="L287" s="38">
        <v>610</v>
      </c>
      <c r="M287" s="73">
        <f t="shared" si="8"/>
        <v>500</v>
      </c>
      <c r="N287" s="34"/>
      <c r="O287" s="35"/>
      <c r="P287" s="31"/>
      <c r="Q287" s="14"/>
      <c r="R287" s="35"/>
      <c r="S287" s="31"/>
      <c r="T287" s="23"/>
      <c r="U287" s="24"/>
    </row>
    <row r="288" spans="1:21" ht="39.75" customHeight="1" thickBot="1" x14ac:dyDescent="0.35">
      <c r="A288" s="36">
        <v>279</v>
      </c>
      <c r="B288" s="45" t="s">
        <v>216</v>
      </c>
      <c r="C288" s="86" t="s">
        <v>24</v>
      </c>
      <c r="D288" s="85" t="s">
        <v>324</v>
      </c>
      <c r="E288" s="50">
        <v>1</v>
      </c>
      <c r="F288" s="71" t="s">
        <v>298</v>
      </c>
      <c r="G288" s="72" t="s">
        <v>24</v>
      </c>
      <c r="H288" s="74">
        <v>39600</v>
      </c>
      <c r="I288" s="73">
        <f t="shared" si="9"/>
        <v>32459.016393442624</v>
      </c>
      <c r="J288" s="37" t="s">
        <v>216</v>
      </c>
      <c r="K288" s="37"/>
      <c r="L288" s="87">
        <v>19520</v>
      </c>
      <c r="M288" s="73">
        <f t="shared" si="8"/>
        <v>16000</v>
      </c>
      <c r="N288" s="34"/>
      <c r="O288" s="35"/>
      <c r="P288" s="31"/>
      <c r="Q288" s="14"/>
      <c r="R288" s="35"/>
      <c r="S288" s="31"/>
      <c r="T288" s="23"/>
      <c r="U288" s="24"/>
    </row>
    <row r="289" spans="1:21" ht="39.75" customHeight="1" thickBot="1" x14ac:dyDescent="0.35">
      <c r="A289" s="36">
        <v>280</v>
      </c>
      <c r="B289" s="45" t="s">
        <v>217</v>
      </c>
      <c r="C289" s="86" t="s">
        <v>24</v>
      </c>
      <c r="D289" s="85" t="s">
        <v>324</v>
      </c>
      <c r="E289" s="50">
        <v>1</v>
      </c>
      <c r="F289" s="71" t="s">
        <v>299</v>
      </c>
      <c r="G289" s="72" t="s">
        <v>24</v>
      </c>
      <c r="H289" s="74">
        <v>26400</v>
      </c>
      <c r="I289" s="73">
        <f t="shared" si="9"/>
        <v>21639.344262295082</v>
      </c>
      <c r="J289" s="37" t="s">
        <v>217</v>
      </c>
      <c r="K289" s="37"/>
      <c r="L289" s="87">
        <v>19520</v>
      </c>
      <c r="M289" s="73">
        <f t="shared" si="8"/>
        <v>16000</v>
      </c>
      <c r="N289" s="34"/>
      <c r="O289" s="35"/>
      <c r="P289" s="31"/>
      <c r="Q289" s="14"/>
      <c r="R289" s="35"/>
      <c r="S289" s="31"/>
      <c r="T289" s="23"/>
      <c r="U289" s="24"/>
    </row>
    <row r="290" spans="1:21" ht="39.75" customHeight="1" thickBot="1" x14ac:dyDescent="0.35">
      <c r="A290" s="36">
        <v>281</v>
      </c>
      <c r="B290" s="45" t="s">
        <v>218</v>
      </c>
      <c r="C290" s="86" t="s">
        <v>24</v>
      </c>
      <c r="D290" s="85" t="s">
        <v>324</v>
      </c>
      <c r="E290" s="50">
        <v>1</v>
      </c>
      <c r="F290" s="71" t="s">
        <v>300</v>
      </c>
      <c r="G290" s="72" t="s">
        <v>24</v>
      </c>
      <c r="H290" s="74">
        <v>39600</v>
      </c>
      <c r="I290" s="73">
        <f t="shared" si="9"/>
        <v>32459.016393442624</v>
      </c>
      <c r="J290" s="37" t="s">
        <v>218</v>
      </c>
      <c r="K290" s="37"/>
      <c r="L290" s="87">
        <v>29280</v>
      </c>
      <c r="M290" s="73">
        <f t="shared" si="8"/>
        <v>24000</v>
      </c>
      <c r="N290" s="34"/>
      <c r="O290" s="35"/>
      <c r="P290" s="31"/>
      <c r="Q290" s="14"/>
      <c r="R290" s="35"/>
      <c r="S290" s="31"/>
      <c r="T290" s="23"/>
      <c r="U290" s="24"/>
    </row>
    <row r="291" spans="1:21" ht="39.75" customHeight="1" thickBot="1" x14ac:dyDescent="0.35">
      <c r="A291" s="36">
        <v>282</v>
      </c>
      <c r="B291" s="45" t="s">
        <v>219</v>
      </c>
      <c r="C291" s="86" t="s">
        <v>24</v>
      </c>
      <c r="D291" s="85" t="s">
        <v>324</v>
      </c>
      <c r="E291" s="50">
        <v>1</v>
      </c>
      <c r="F291" s="71" t="s">
        <v>301</v>
      </c>
      <c r="G291" s="72" t="s">
        <v>24</v>
      </c>
      <c r="H291" s="74">
        <v>3300</v>
      </c>
      <c r="I291" s="73">
        <f t="shared" si="9"/>
        <v>2704.9180327868853</v>
      </c>
      <c r="J291" s="37" t="s">
        <v>219</v>
      </c>
      <c r="K291" s="37"/>
      <c r="L291" s="38">
        <v>610</v>
      </c>
      <c r="M291" s="73">
        <f t="shared" si="8"/>
        <v>500</v>
      </c>
      <c r="N291" s="34"/>
      <c r="O291" s="35"/>
      <c r="P291" s="31"/>
      <c r="Q291" s="14"/>
      <c r="R291" s="35"/>
      <c r="S291" s="31"/>
      <c r="T291" s="23"/>
      <c r="U291" s="24"/>
    </row>
    <row r="292" spans="1:21" ht="39.75" customHeight="1" thickBot="1" x14ac:dyDescent="0.35">
      <c r="A292" s="36">
        <v>283</v>
      </c>
      <c r="B292" s="45" t="s">
        <v>220</v>
      </c>
      <c r="C292" s="86" t="s">
        <v>24</v>
      </c>
      <c r="D292" s="85" t="s">
        <v>324</v>
      </c>
      <c r="E292" s="50">
        <v>1</v>
      </c>
      <c r="F292" s="71" t="s">
        <v>302</v>
      </c>
      <c r="G292" s="72" t="s">
        <v>24</v>
      </c>
      <c r="H292" s="74">
        <v>26400</v>
      </c>
      <c r="I292" s="73">
        <f t="shared" si="9"/>
        <v>21639.344262295082</v>
      </c>
      <c r="J292" s="37" t="s">
        <v>220</v>
      </c>
      <c r="K292" s="37"/>
      <c r="L292" s="87">
        <v>2440</v>
      </c>
      <c r="M292" s="73">
        <f t="shared" si="8"/>
        <v>2000</v>
      </c>
      <c r="N292" s="34"/>
      <c r="O292" s="35"/>
      <c r="P292" s="31"/>
      <c r="Q292" s="14"/>
      <c r="R292" s="35"/>
      <c r="S292" s="31"/>
      <c r="T292" s="23"/>
      <c r="U292" s="24"/>
    </row>
    <row r="293" spans="1:21" ht="39.75" customHeight="1" thickBot="1" x14ac:dyDescent="0.35">
      <c r="A293" s="36">
        <v>284</v>
      </c>
      <c r="B293" s="45" t="s">
        <v>221</v>
      </c>
      <c r="C293" s="86" t="s">
        <v>24</v>
      </c>
      <c r="D293" s="85" t="s">
        <v>324</v>
      </c>
      <c r="E293" s="50">
        <v>1</v>
      </c>
      <c r="F293" s="71" t="s">
        <v>303</v>
      </c>
      <c r="G293" s="72" t="s">
        <v>24</v>
      </c>
      <c r="H293" s="74">
        <v>3300</v>
      </c>
      <c r="I293" s="73">
        <f t="shared" si="9"/>
        <v>2704.9180327868853</v>
      </c>
      <c r="J293" s="37" t="s">
        <v>221</v>
      </c>
      <c r="K293" s="37"/>
      <c r="L293" s="38">
        <v>244</v>
      </c>
      <c r="M293" s="73">
        <f t="shared" si="8"/>
        <v>200</v>
      </c>
      <c r="N293" s="34"/>
      <c r="O293" s="35"/>
      <c r="P293" s="31"/>
      <c r="Q293" s="14"/>
      <c r="R293" s="35"/>
      <c r="S293" s="31"/>
      <c r="T293" s="23"/>
      <c r="U293" s="24"/>
    </row>
    <row r="294" spans="1:21" ht="39.75" customHeight="1" thickBot="1" x14ac:dyDescent="0.35">
      <c r="A294" s="36">
        <v>285</v>
      </c>
      <c r="B294" s="46" t="s">
        <v>222</v>
      </c>
      <c r="C294" s="86" t="s">
        <v>24</v>
      </c>
      <c r="D294" s="85" t="s">
        <v>324</v>
      </c>
      <c r="E294" s="50">
        <v>1</v>
      </c>
      <c r="F294" s="71" t="s">
        <v>304</v>
      </c>
      <c r="G294" s="72" t="s">
        <v>24</v>
      </c>
      <c r="H294" s="74">
        <v>3300</v>
      </c>
      <c r="I294" s="73">
        <f t="shared" si="9"/>
        <v>2704.9180327868853</v>
      </c>
      <c r="J294" s="37" t="s">
        <v>222</v>
      </c>
      <c r="K294" s="37"/>
      <c r="L294" s="38">
        <v>244</v>
      </c>
      <c r="M294" s="73">
        <f t="shared" si="8"/>
        <v>200</v>
      </c>
      <c r="N294" s="34"/>
      <c r="O294" s="35"/>
      <c r="P294" s="31"/>
      <c r="Q294" s="14"/>
      <c r="R294" s="35"/>
      <c r="S294" s="31"/>
      <c r="T294" s="23"/>
      <c r="U294" s="24"/>
    </row>
    <row r="295" spans="1:21" ht="39.75" customHeight="1" thickBot="1" x14ac:dyDescent="0.35">
      <c r="A295" s="36">
        <v>286</v>
      </c>
      <c r="B295" s="44" t="s">
        <v>223</v>
      </c>
      <c r="C295" s="86" t="s">
        <v>24</v>
      </c>
      <c r="D295" s="85" t="s">
        <v>324</v>
      </c>
      <c r="E295" s="50">
        <v>1</v>
      </c>
      <c r="F295" s="71" t="s">
        <v>305</v>
      </c>
      <c r="G295" s="72" t="s">
        <v>24</v>
      </c>
      <c r="H295" s="74">
        <v>6600</v>
      </c>
      <c r="I295" s="73">
        <f t="shared" si="9"/>
        <v>5409.8360655737706</v>
      </c>
      <c r="J295" s="37" t="s">
        <v>223</v>
      </c>
      <c r="K295" s="37"/>
      <c r="L295" s="87">
        <v>1220</v>
      </c>
      <c r="M295" s="73">
        <f t="shared" si="8"/>
        <v>1000</v>
      </c>
      <c r="N295" s="34"/>
      <c r="O295" s="35"/>
      <c r="P295" s="31"/>
      <c r="Q295" s="14"/>
      <c r="R295" s="35"/>
      <c r="S295" s="31"/>
      <c r="T295" s="23"/>
      <c r="U295" s="24"/>
    </row>
    <row r="296" spans="1:21" ht="39.75" customHeight="1" thickBot="1" x14ac:dyDescent="0.35">
      <c r="A296" s="36">
        <v>287</v>
      </c>
      <c r="B296" s="45" t="s">
        <v>224</v>
      </c>
      <c r="C296" s="86" t="s">
        <v>24</v>
      </c>
      <c r="D296" s="85" t="s">
        <v>324</v>
      </c>
      <c r="E296" s="50">
        <v>1</v>
      </c>
      <c r="F296" s="71" t="s">
        <v>306</v>
      </c>
      <c r="G296" s="72" t="s">
        <v>24</v>
      </c>
      <c r="H296" s="74">
        <v>2000</v>
      </c>
      <c r="I296" s="73">
        <f t="shared" si="9"/>
        <v>1639.344262295082</v>
      </c>
      <c r="J296" s="37" t="s">
        <v>224</v>
      </c>
      <c r="K296" s="37"/>
      <c r="L296" s="38">
        <v>610</v>
      </c>
      <c r="M296" s="73">
        <f t="shared" si="8"/>
        <v>500</v>
      </c>
      <c r="N296" s="34"/>
      <c r="O296" s="35"/>
      <c r="P296" s="31"/>
      <c r="Q296" s="14"/>
      <c r="R296" s="35"/>
      <c r="S296" s="31"/>
      <c r="T296" s="23"/>
      <c r="U296" s="24"/>
    </row>
    <row r="297" spans="1:21" ht="39.75" customHeight="1" thickBot="1" x14ac:dyDescent="0.35">
      <c r="A297" s="36">
        <v>288</v>
      </c>
      <c r="B297" s="45" t="s">
        <v>180</v>
      </c>
      <c r="C297" s="86" t="s">
        <v>24</v>
      </c>
      <c r="D297" s="85" t="s">
        <v>324</v>
      </c>
      <c r="E297" s="50">
        <v>1</v>
      </c>
      <c r="F297" s="71" t="s">
        <v>262</v>
      </c>
      <c r="G297" s="72" t="s">
        <v>24</v>
      </c>
      <c r="H297" s="74">
        <v>5000</v>
      </c>
      <c r="I297" s="73">
        <f t="shared" si="9"/>
        <v>4098.3606557377052</v>
      </c>
      <c r="J297" s="37" t="s">
        <v>180</v>
      </c>
      <c r="K297" s="37"/>
      <c r="L297" s="87">
        <v>1220</v>
      </c>
      <c r="M297" s="73">
        <f t="shared" si="8"/>
        <v>1000</v>
      </c>
      <c r="N297" s="34"/>
      <c r="O297" s="35"/>
      <c r="P297" s="31"/>
      <c r="Q297" s="14"/>
      <c r="R297" s="35"/>
      <c r="S297" s="31"/>
      <c r="T297" s="23"/>
      <c r="U297" s="24"/>
    </row>
    <row r="298" spans="1:21" ht="39.75" customHeight="1" thickBot="1" x14ac:dyDescent="0.35">
      <c r="A298" s="36">
        <v>289</v>
      </c>
      <c r="B298" s="45" t="s">
        <v>225</v>
      </c>
      <c r="C298" s="86" t="s">
        <v>24</v>
      </c>
      <c r="D298" s="85" t="s">
        <v>324</v>
      </c>
      <c r="E298" s="50">
        <v>1</v>
      </c>
      <c r="F298" s="71" t="s">
        <v>307</v>
      </c>
      <c r="G298" s="72" t="s">
        <v>24</v>
      </c>
      <c r="H298" s="74">
        <v>26400</v>
      </c>
      <c r="I298" s="73">
        <f t="shared" si="9"/>
        <v>21639.344262295082</v>
      </c>
      <c r="J298" s="37" t="s">
        <v>340</v>
      </c>
      <c r="K298" s="37"/>
      <c r="L298" s="87">
        <v>1220</v>
      </c>
      <c r="M298" s="73">
        <f t="shared" si="8"/>
        <v>1000</v>
      </c>
      <c r="N298" s="34"/>
      <c r="O298" s="35"/>
      <c r="P298" s="31"/>
      <c r="Q298" s="14"/>
      <c r="R298" s="35"/>
      <c r="S298" s="31"/>
      <c r="T298" s="23"/>
      <c r="U298" s="24"/>
    </row>
    <row r="299" spans="1:21" ht="39.75" customHeight="1" thickBot="1" x14ac:dyDescent="0.35">
      <c r="A299" s="36">
        <v>290</v>
      </c>
      <c r="B299" s="45" t="s">
        <v>226</v>
      </c>
      <c r="C299" s="86" t="s">
        <v>24</v>
      </c>
      <c r="D299" s="85" t="s">
        <v>324</v>
      </c>
      <c r="E299" s="50">
        <v>1</v>
      </c>
      <c r="F299" s="71" t="s">
        <v>308</v>
      </c>
      <c r="G299" s="72" t="s">
        <v>24</v>
      </c>
      <c r="H299" s="74">
        <v>26400</v>
      </c>
      <c r="I299" s="73">
        <f t="shared" si="9"/>
        <v>21639.344262295082</v>
      </c>
      <c r="J299" s="37" t="s">
        <v>226</v>
      </c>
      <c r="K299" s="37"/>
      <c r="L299" s="87">
        <v>2440</v>
      </c>
      <c r="M299" s="73">
        <f t="shared" si="8"/>
        <v>2000</v>
      </c>
      <c r="N299" s="34"/>
      <c r="O299" s="35"/>
      <c r="P299" s="31"/>
      <c r="Q299" s="14"/>
      <c r="R299" s="35"/>
      <c r="S299" s="31"/>
      <c r="T299" s="23"/>
      <c r="U299" s="24"/>
    </row>
    <row r="300" spans="1:21" ht="39.75" customHeight="1" thickBot="1" x14ac:dyDescent="0.35">
      <c r="A300" s="36">
        <v>291</v>
      </c>
      <c r="B300" s="45" t="s">
        <v>227</v>
      </c>
      <c r="C300" s="86" t="s">
        <v>24</v>
      </c>
      <c r="D300" s="85" t="s">
        <v>324</v>
      </c>
      <c r="E300" s="50">
        <v>1</v>
      </c>
      <c r="F300" s="71" t="s">
        <v>309</v>
      </c>
      <c r="G300" s="72" t="s">
        <v>24</v>
      </c>
      <c r="H300" s="74">
        <v>6600</v>
      </c>
      <c r="I300" s="73">
        <f t="shared" si="9"/>
        <v>5409.8360655737706</v>
      </c>
      <c r="J300" s="37" t="s">
        <v>227</v>
      </c>
      <c r="K300" s="37"/>
      <c r="L300" s="87">
        <v>1220</v>
      </c>
      <c r="M300" s="73">
        <f t="shared" si="8"/>
        <v>1000</v>
      </c>
      <c r="N300" s="34"/>
      <c r="O300" s="35"/>
      <c r="P300" s="31"/>
      <c r="Q300" s="14"/>
      <c r="R300" s="35"/>
      <c r="S300" s="31"/>
      <c r="T300" s="23"/>
      <c r="U300" s="24"/>
    </row>
    <row r="301" spans="1:21" ht="39.75" customHeight="1" thickBot="1" x14ac:dyDescent="0.35">
      <c r="A301" s="36">
        <v>292</v>
      </c>
      <c r="B301" s="45" t="s">
        <v>228</v>
      </c>
      <c r="C301" s="86" t="s">
        <v>24</v>
      </c>
      <c r="D301" s="85" t="s">
        <v>324</v>
      </c>
      <c r="E301" s="50">
        <v>1</v>
      </c>
      <c r="F301" s="71" t="s">
        <v>310</v>
      </c>
      <c r="G301" s="72" t="s">
        <v>24</v>
      </c>
      <c r="H301" s="74">
        <v>6600</v>
      </c>
      <c r="I301" s="73">
        <f t="shared" si="9"/>
        <v>5409.8360655737706</v>
      </c>
      <c r="J301" s="37" t="s">
        <v>228</v>
      </c>
      <c r="K301" s="37"/>
      <c r="L301" s="87">
        <v>1220</v>
      </c>
      <c r="M301" s="73">
        <f t="shared" si="8"/>
        <v>1000</v>
      </c>
      <c r="N301" s="34"/>
      <c r="O301" s="35"/>
      <c r="P301" s="31"/>
      <c r="Q301" s="14"/>
      <c r="R301" s="35"/>
      <c r="S301" s="31"/>
      <c r="T301" s="23"/>
      <c r="U301" s="24"/>
    </row>
    <row r="302" spans="1:21" ht="39.75" customHeight="1" thickBot="1" x14ac:dyDescent="0.35">
      <c r="A302" s="36">
        <v>293</v>
      </c>
      <c r="B302" s="45" t="s">
        <v>229</v>
      </c>
      <c r="C302" s="86" t="s">
        <v>24</v>
      </c>
      <c r="D302" s="85" t="s">
        <v>324</v>
      </c>
      <c r="E302" s="50">
        <v>1</v>
      </c>
      <c r="F302" s="71" t="s">
        <v>311</v>
      </c>
      <c r="G302" s="72" t="s">
        <v>24</v>
      </c>
      <c r="H302" s="74">
        <v>6600</v>
      </c>
      <c r="I302" s="73">
        <f t="shared" si="9"/>
        <v>5409.8360655737706</v>
      </c>
      <c r="J302" s="37" t="s">
        <v>229</v>
      </c>
      <c r="K302" s="37"/>
      <c r="L302" s="87">
        <v>1220</v>
      </c>
      <c r="M302" s="73">
        <f t="shared" si="8"/>
        <v>1000</v>
      </c>
      <c r="N302" s="34"/>
      <c r="O302" s="35"/>
      <c r="P302" s="31"/>
      <c r="Q302" s="14"/>
      <c r="R302" s="35"/>
      <c r="S302" s="31"/>
      <c r="T302" s="23"/>
      <c r="U302" s="24"/>
    </row>
    <row r="303" spans="1:21" ht="39.75" customHeight="1" thickBot="1" x14ac:dyDescent="0.35">
      <c r="A303" s="36">
        <v>294</v>
      </c>
      <c r="B303" s="45" t="s">
        <v>230</v>
      </c>
      <c r="C303" s="86" t="s">
        <v>24</v>
      </c>
      <c r="D303" s="85" t="s">
        <v>324</v>
      </c>
      <c r="E303" s="50">
        <v>1</v>
      </c>
      <c r="F303" s="71" t="s">
        <v>312</v>
      </c>
      <c r="G303" s="72" t="s">
        <v>24</v>
      </c>
      <c r="H303" s="74">
        <v>6600</v>
      </c>
      <c r="I303" s="73">
        <f t="shared" si="9"/>
        <v>5409.8360655737706</v>
      </c>
      <c r="J303" s="37" t="s">
        <v>230</v>
      </c>
      <c r="K303" s="37"/>
      <c r="L303" s="87">
        <v>1220</v>
      </c>
      <c r="M303" s="73">
        <f t="shared" si="8"/>
        <v>1000</v>
      </c>
      <c r="N303" s="34"/>
      <c r="O303" s="35"/>
      <c r="P303" s="31"/>
      <c r="Q303" s="14"/>
      <c r="R303" s="35"/>
      <c r="S303" s="31"/>
      <c r="T303" s="23"/>
      <c r="U303" s="24"/>
    </row>
    <row r="304" spans="1:21" ht="39.75" customHeight="1" thickBot="1" x14ac:dyDescent="0.35">
      <c r="A304" s="36">
        <v>295</v>
      </c>
      <c r="B304" s="45" t="s">
        <v>231</v>
      </c>
      <c r="C304" s="86" t="s">
        <v>24</v>
      </c>
      <c r="D304" s="85" t="s">
        <v>324</v>
      </c>
      <c r="E304" s="50">
        <v>1</v>
      </c>
      <c r="F304" s="71" t="s">
        <v>313</v>
      </c>
      <c r="G304" s="72" t="s">
        <v>24</v>
      </c>
      <c r="H304" s="74">
        <v>6600</v>
      </c>
      <c r="I304" s="73">
        <f t="shared" si="9"/>
        <v>5409.8360655737706</v>
      </c>
      <c r="J304" s="37" t="s">
        <v>231</v>
      </c>
      <c r="K304" s="37"/>
      <c r="L304" s="87">
        <v>1220</v>
      </c>
      <c r="M304" s="73">
        <f t="shared" si="8"/>
        <v>1000</v>
      </c>
      <c r="N304" s="34"/>
      <c r="O304" s="35"/>
      <c r="P304" s="31"/>
      <c r="Q304" s="14"/>
      <c r="R304" s="35"/>
      <c r="S304" s="31"/>
      <c r="T304" s="23"/>
      <c r="U304" s="24"/>
    </row>
    <row r="305" spans="1:21" ht="39.75" customHeight="1" thickBot="1" x14ac:dyDescent="0.35">
      <c r="A305" s="36">
        <v>296</v>
      </c>
      <c r="B305" s="45" t="s">
        <v>232</v>
      </c>
      <c r="C305" s="86" t="s">
        <v>24</v>
      </c>
      <c r="D305" s="85" t="s">
        <v>324</v>
      </c>
      <c r="E305" s="50">
        <v>1</v>
      </c>
      <c r="F305" s="71" t="s">
        <v>314</v>
      </c>
      <c r="G305" s="72" t="s">
        <v>24</v>
      </c>
      <c r="H305" s="74">
        <v>3300</v>
      </c>
      <c r="I305" s="73">
        <f t="shared" si="9"/>
        <v>2704.9180327868853</v>
      </c>
      <c r="J305" s="37" t="s">
        <v>232</v>
      </c>
      <c r="K305" s="37"/>
      <c r="L305" s="38">
        <v>610</v>
      </c>
      <c r="M305" s="73">
        <f t="shared" si="8"/>
        <v>500</v>
      </c>
      <c r="N305" s="34"/>
      <c r="O305" s="35"/>
      <c r="P305" s="31"/>
      <c r="Q305" s="14"/>
      <c r="R305" s="35"/>
      <c r="S305" s="31"/>
      <c r="T305" s="23"/>
      <c r="U305" s="24"/>
    </row>
    <row r="306" spans="1:21" ht="39.75" customHeight="1" thickBot="1" x14ac:dyDescent="0.35">
      <c r="A306" s="36">
        <v>297</v>
      </c>
      <c r="B306" s="45" t="s">
        <v>233</v>
      </c>
      <c r="C306" s="86" t="s">
        <v>24</v>
      </c>
      <c r="D306" s="85" t="s">
        <v>324</v>
      </c>
      <c r="E306" s="50">
        <v>1</v>
      </c>
      <c r="F306" s="71" t="s">
        <v>315</v>
      </c>
      <c r="G306" s="72" t="s">
        <v>24</v>
      </c>
      <c r="H306" s="74">
        <v>3300</v>
      </c>
      <c r="I306" s="73">
        <f t="shared" si="9"/>
        <v>2704.9180327868853</v>
      </c>
      <c r="J306" s="37" t="s">
        <v>233</v>
      </c>
      <c r="K306" s="37"/>
      <c r="L306" s="38">
        <v>610</v>
      </c>
      <c r="M306" s="73">
        <f t="shared" si="8"/>
        <v>500</v>
      </c>
      <c r="N306" s="34"/>
      <c r="O306" s="35"/>
      <c r="P306" s="31"/>
      <c r="Q306" s="14"/>
      <c r="R306" s="35"/>
      <c r="S306" s="31"/>
      <c r="T306" s="23"/>
      <c r="U306" s="24"/>
    </row>
    <row r="307" spans="1:21" ht="39.75" customHeight="1" thickBot="1" x14ac:dyDescent="0.35">
      <c r="A307" s="36">
        <v>298</v>
      </c>
      <c r="B307" s="45" t="s">
        <v>234</v>
      </c>
      <c r="C307" s="86" t="s">
        <v>24</v>
      </c>
      <c r="D307" s="85" t="s">
        <v>324</v>
      </c>
      <c r="E307" s="50">
        <v>1</v>
      </c>
      <c r="F307" s="71" t="s">
        <v>316</v>
      </c>
      <c r="G307" s="72" t="s">
        <v>24</v>
      </c>
      <c r="H307" s="74">
        <v>3300</v>
      </c>
      <c r="I307" s="73">
        <f t="shared" si="9"/>
        <v>2704.9180327868853</v>
      </c>
      <c r="J307" s="37" t="s">
        <v>234</v>
      </c>
      <c r="K307" s="37"/>
      <c r="L307" s="38">
        <v>610</v>
      </c>
      <c r="M307" s="73">
        <f t="shared" si="8"/>
        <v>500</v>
      </c>
      <c r="N307" s="34"/>
      <c r="O307" s="35"/>
      <c r="P307" s="31"/>
      <c r="Q307" s="14"/>
      <c r="R307" s="35"/>
      <c r="S307" s="31"/>
      <c r="T307" s="23"/>
      <c r="U307" s="24"/>
    </row>
    <row r="308" spans="1:21" ht="39.75" customHeight="1" thickBot="1" x14ac:dyDescent="0.35">
      <c r="A308" s="36">
        <v>299</v>
      </c>
      <c r="B308" s="45" t="s">
        <v>235</v>
      </c>
      <c r="C308" s="86" t="s">
        <v>24</v>
      </c>
      <c r="D308" s="85" t="s">
        <v>324</v>
      </c>
      <c r="E308" s="50">
        <v>1</v>
      </c>
      <c r="F308" s="71" t="s">
        <v>317</v>
      </c>
      <c r="G308" s="72" t="s">
        <v>24</v>
      </c>
      <c r="H308" s="74">
        <v>3300</v>
      </c>
      <c r="I308" s="73">
        <f t="shared" si="9"/>
        <v>2704.9180327868853</v>
      </c>
      <c r="J308" s="37" t="s">
        <v>235</v>
      </c>
      <c r="K308" s="37"/>
      <c r="L308" s="38">
        <v>610</v>
      </c>
      <c r="M308" s="73">
        <f t="shared" si="8"/>
        <v>500</v>
      </c>
      <c r="N308" s="34"/>
      <c r="O308" s="35"/>
      <c r="P308" s="31"/>
      <c r="Q308" s="14"/>
      <c r="R308" s="35"/>
      <c r="S308" s="31"/>
      <c r="T308" s="23"/>
      <c r="U308" s="24"/>
    </row>
    <row r="309" spans="1:21" ht="39.75" customHeight="1" thickBot="1" x14ac:dyDescent="0.35">
      <c r="A309" s="36">
        <v>300</v>
      </c>
      <c r="B309" s="45" t="s">
        <v>236</v>
      </c>
      <c r="C309" s="86" t="s">
        <v>24</v>
      </c>
      <c r="D309" s="85" t="s">
        <v>324</v>
      </c>
      <c r="E309" s="50">
        <v>1</v>
      </c>
      <c r="F309" s="71" t="s">
        <v>318</v>
      </c>
      <c r="G309" s="72" t="s">
        <v>24</v>
      </c>
      <c r="H309" s="74">
        <v>3300</v>
      </c>
      <c r="I309" s="73">
        <f t="shared" si="9"/>
        <v>2704.9180327868853</v>
      </c>
      <c r="J309" s="37" t="s">
        <v>236</v>
      </c>
      <c r="K309" s="37"/>
      <c r="L309" s="38">
        <v>610</v>
      </c>
      <c r="M309" s="73">
        <f t="shared" si="8"/>
        <v>500</v>
      </c>
      <c r="N309" s="34"/>
      <c r="O309" s="35"/>
      <c r="P309" s="31"/>
      <c r="Q309" s="14"/>
      <c r="R309" s="35"/>
      <c r="S309" s="31"/>
      <c r="T309" s="23"/>
      <c r="U309" s="24"/>
    </row>
    <row r="310" spans="1:21" ht="39.75" customHeight="1" thickBot="1" x14ac:dyDescent="0.35">
      <c r="A310" s="36">
        <v>301</v>
      </c>
      <c r="B310" s="45" t="s">
        <v>237</v>
      </c>
      <c r="C310" s="86" t="s">
        <v>24</v>
      </c>
      <c r="D310" s="85" t="s">
        <v>324</v>
      </c>
      <c r="E310" s="50">
        <v>1</v>
      </c>
      <c r="F310" s="71" t="s">
        <v>319</v>
      </c>
      <c r="G310" s="72" t="s">
        <v>24</v>
      </c>
      <c r="H310" s="74">
        <v>3300</v>
      </c>
      <c r="I310" s="73">
        <f t="shared" si="9"/>
        <v>2704.9180327868853</v>
      </c>
      <c r="J310" s="37" t="s">
        <v>341</v>
      </c>
      <c r="K310" s="37"/>
      <c r="L310" s="38">
        <v>610</v>
      </c>
      <c r="M310" s="73">
        <f t="shared" si="8"/>
        <v>500</v>
      </c>
      <c r="N310" s="34"/>
      <c r="O310" s="35"/>
      <c r="P310" s="31"/>
      <c r="Q310" s="14"/>
      <c r="R310" s="35"/>
      <c r="S310" s="31"/>
      <c r="T310" s="23"/>
      <c r="U310" s="24"/>
    </row>
    <row r="311" spans="1:21" ht="39.75" customHeight="1" thickBot="1" x14ac:dyDescent="0.35">
      <c r="A311" s="36">
        <v>302</v>
      </c>
      <c r="B311" s="45" t="s">
        <v>238</v>
      </c>
      <c r="C311" s="86" t="s">
        <v>24</v>
      </c>
      <c r="D311" s="85" t="s">
        <v>324</v>
      </c>
      <c r="E311" s="50">
        <v>1</v>
      </c>
      <c r="F311" s="71" t="s">
        <v>320</v>
      </c>
      <c r="G311" s="72" t="s">
        <v>24</v>
      </c>
      <c r="H311" s="74">
        <v>6600</v>
      </c>
      <c r="I311" s="73">
        <f t="shared" si="9"/>
        <v>5409.8360655737706</v>
      </c>
      <c r="J311" s="37" t="s">
        <v>238</v>
      </c>
      <c r="K311" s="37"/>
      <c r="L311" s="87">
        <v>2440</v>
      </c>
      <c r="M311" s="73">
        <f t="shared" si="8"/>
        <v>2000</v>
      </c>
      <c r="N311" s="34"/>
      <c r="O311" s="35"/>
      <c r="P311" s="31"/>
      <c r="Q311" s="14"/>
      <c r="R311" s="35"/>
      <c r="S311" s="31"/>
      <c r="T311" s="23"/>
      <c r="U311" s="24"/>
    </row>
    <row r="312" spans="1:21" ht="39.75" customHeight="1" thickBot="1" x14ac:dyDescent="0.35">
      <c r="A312" s="36">
        <v>303</v>
      </c>
      <c r="B312" s="45" t="s">
        <v>239</v>
      </c>
      <c r="C312" s="86" t="s">
        <v>24</v>
      </c>
      <c r="D312" s="85" t="s">
        <v>324</v>
      </c>
      <c r="E312" s="50">
        <v>1</v>
      </c>
      <c r="F312" s="71" t="s">
        <v>321</v>
      </c>
      <c r="G312" s="72" t="s">
        <v>24</v>
      </c>
      <c r="H312" s="74">
        <v>3300</v>
      </c>
      <c r="I312" s="73">
        <f t="shared" si="9"/>
        <v>2704.9180327868853</v>
      </c>
      <c r="J312" s="37" t="s">
        <v>239</v>
      </c>
      <c r="K312" s="37"/>
      <c r="L312" s="87">
        <v>2440</v>
      </c>
      <c r="M312" s="73">
        <f t="shared" si="8"/>
        <v>2000</v>
      </c>
      <c r="N312" s="34"/>
      <c r="O312" s="35"/>
      <c r="P312" s="31"/>
      <c r="Q312" s="14"/>
      <c r="R312" s="35"/>
      <c r="S312" s="31"/>
      <c r="T312" s="23"/>
      <c r="U312" s="24"/>
    </row>
    <row r="313" spans="1:21" ht="39.75" customHeight="1" thickBot="1" x14ac:dyDescent="0.35">
      <c r="A313" s="36">
        <v>304</v>
      </c>
      <c r="B313" s="45" t="s">
        <v>240</v>
      </c>
      <c r="C313" s="86" t="s">
        <v>24</v>
      </c>
      <c r="D313" s="85" t="s">
        <v>324</v>
      </c>
      <c r="E313" s="50">
        <v>1</v>
      </c>
      <c r="F313" s="71" t="s">
        <v>322</v>
      </c>
      <c r="G313" s="72" t="s">
        <v>24</v>
      </c>
      <c r="H313" s="74">
        <v>13200</v>
      </c>
      <c r="I313" s="73">
        <f t="shared" si="9"/>
        <v>10819.672131147541</v>
      </c>
      <c r="J313" s="37" t="s">
        <v>240</v>
      </c>
      <c r="K313" s="37"/>
      <c r="L313" s="87">
        <v>3660</v>
      </c>
      <c r="M313" s="73">
        <f t="shared" si="8"/>
        <v>3000</v>
      </c>
      <c r="N313" s="34"/>
      <c r="O313" s="35"/>
      <c r="P313" s="31"/>
      <c r="Q313" s="14"/>
      <c r="R313" s="35"/>
      <c r="S313" s="31"/>
      <c r="T313" s="23"/>
      <c r="U313" s="24"/>
    </row>
    <row r="314" spans="1:21" ht="39.75" customHeight="1" thickBot="1" x14ac:dyDescent="0.35">
      <c r="A314" s="36">
        <v>305</v>
      </c>
      <c r="B314" s="45" t="s">
        <v>241</v>
      </c>
      <c r="C314" s="86" t="s">
        <v>24</v>
      </c>
      <c r="D314" s="85" t="s">
        <v>324</v>
      </c>
      <c r="E314" s="50">
        <v>1</v>
      </c>
      <c r="F314" s="71" t="s">
        <v>323</v>
      </c>
      <c r="G314" s="72" t="s">
        <v>24</v>
      </c>
      <c r="H314" s="74">
        <v>6600</v>
      </c>
      <c r="I314" s="73">
        <f>H314/1.22</f>
        <v>5409.8360655737706</v>
      </c>
      <c r="J314" s="37" t="s">
        <v>241</v>
      </c>
      <c r="K314" s="37"/>
      <c r="L314" s="38">
        <v>244</v>
      </c>
      <c r="M314" s="73">
        <f t="shared" ref="M314" si="10">L314/1.22</f>
        <v>200</v>
      </c>
      <c r="N314" s="34"/>
      <c r="O314" s="35"/>
      <c r="P314" s="31"/>
      <c r="Q314" s="14"/>
      <c r="R314" s="35"/>
      <c r="S314" s="31"/>
      <c r="T314" s="23"/>
      <c r="U314" s="24"/>
    </row>
    <row r="315" spans="1:21" ht="93.75" customHeight="1" x14ac:dyDescent="0.3"/>
    <row r="316" spans="1:21" ht="39.950000000000003" customHeight="1" x14ac:dyDescent="0.3"/>
    <row r="317" spans="1:21" ht="92.25" customHeight="1" x14ac:dyDescent="0.3"/>
    <row r="318" spans="1:21" ht="63" customHeight="1" x14ac:dyDescent="0.3"/>
    <row r="319" spans="1:21" ht="55.5" customHeight="1" x14ac:dyDescent="0.3"/>
    <row r="320" spans="1:21" ht="25.5" customHeight="1" x14ac:dyDescent="0.3"/>
    <row r="322" spans="1:21" ht="26.25" customHeight="1" x14ac:dyDescent="0.3"/>
    <row r="323" spans="1:21" ht="213" customHeight="1" x14ac:dyDescent="0.3"/>
    <row r="324" spans="1:21" ht="24.75" customHeight="1" x14ac:dyDescent="0.3"/>
    <row r="325" spans="1:21" ht="23.25" customHeight="1" x14ac:dyDescent="0.3"/>
    <row r="326" spans="1:21" ht="21" customHeight="1" x14ac:dyDescent="0.3"/>
    <row r="327" spans="1:21" ht="21" customHeight="1" x14ac:dyDescent="0.3"/>
    <row r="328" spans="1:21" ht="246.75" customHeight="1" x14ac:dyDescent="0.3"/>
    <row r="329" spans="1:21" x14ac:dyDescent="0.3">
      <c r="A329" s="39"/>
      <c r="B329" s="47"/>
      <c r="C329" s="40"/>
      <c r="D329" s="4"/>
      <c r="E329" s="6"/>
      <c r="F329" s="55"/>
      <c r="G329" s="56"/>
      <c r="H329" s="59"/>
      <c r="I329" s="61"/>
      <c r="J329" s="55"/>
      <c r="K329" s="94"/>
      <c r="L329" s="95"/>
      <c r="M329" s="55"/>
      <c r="N329" s="20"/>
      <c r="O329" s="20"/>
      <c r="P329" s="20"/>
      <c r="Q329" s="5"/>
      <c r="R329" s="6"/>
      <c r="S329" s="7"/>
      <c r="T329" s="3"/>
      <c r="U329" s="3"/>
    </row>
  </sheetData>
  <autoFilter ref="A8:U328" xr:uid="{2BEB7665-0353-443E-8C40-FAB5093677E3}"/>
  <mergeCells count="21">
    <mergeCell ref="P5:P8"/>
    <mergeCell ref="G5:G8"/>
    <mergeCell ref="A1:U1"/>
    <mergeCell ref="A2:U2"/>
    <mergeCell ref="A3:U3"/>
    <mergeCell ref="A4:A8"/>
    <mergeCell ref="B4:B8"/>
    <mergeCell ref="D4:D8"/>
    <mergeCell ref="E4:E8"/>
    <mergeCell ref="F4:Q4"/>
    <mergeCell ref="T4:T9"/>
    <mergeCell ref="U4:U9"/>
    <mergeCell ref="R5:R8"/>
    <mergeCell ref="S5:S8"/>
    <mergeCell ref="A9:S9"/>
    <mergeCell ref="C4:C8"/>
    <mergeCell ref="H5:H8"/>
    <mergeCell ref="I5:I8"/>
    <mergeCell ref="L5:L8"/>
    <mergeCell ref="M5:M8"/>
    <mergeCell ref="O5:O8"/>
  </mergeCells>
  <pageMargins left="0.25" right="0.25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EBAD-A228-43A8-8844-C57D52AEF5FB}">
  <sheetPr>
    <pageSetUpPr fitToPage="1"/>
  </sheetPr>
  <dimension ref="A1:R27"/>
  <sheetViews>
    <sheetView tabSelected="1" view="pageBreakPreview" zoomScale="70" zoomScaleNormal="55" zoomScaleSheetLayoutView="70" workbookViewId="0">
      <pane ySplit="8" topLeftCell="A18" activePane="bottomLeft" state="frozen"/>
      <selection activeCell="E38" sqref="E38:G38"/>
      <selection pane="bottomLeft" activeCell="E6" sqref="E6"/>
    </sheetView>
  </sheetViews>
  <sheetFormatPr defaultColWidth="9.140625" defaultRowHeight="18.75" x14ac:dyDescent="0.3"/>
  <cols>
    <col min="1" max="1" width="8.7109375" style="41" customWidth="1"/>
    <col min="2" max="2" width="42.85546875" style="48" customWidth="1"/>
    <col min="3" max="3" width="11.5703125" style="9" customWidth="1"/>
    <col min="4" max="4" width="10.140625" style="51" customWidth="1"/>
    <col min="5" max="5" width="47.28515625" style="57" customWidth="1"/>
    <col min="6" max="6" width="14.42578125" style="60" customWidth="1"/>
    <col min="7" max="7" width="16" style="62" customWidth="1"/>
    <col min="8" max="8" width="47.28515625" style="57" customWidth="1"/>
    <col min="9" max="9" width="15.42578125" style="96" customWidth="1"/>
    <col min="10" max="10" width="14.28515625" style="57" customWidth="1"/>
    <col min="11" max="11" width="46.5703125" style="21" customWidth="1"/>
    <col min="12" max="13" width="14.28515625" style="21" customWidth="1"/>
    <col min="14" max="14" width="42.28515625" style="10" hidden="1" customWidth="1"/>
    <col min="15" max="15" width="14.85546875" style="11" hidden="1" customWidth="1"/>
    <col min="16" max="16" width="15.140625" style="12" hidden="1" customWidth="1"/>
    <col min="17" max="17" width="18.85546875" style="8" customWidth="1"/>
    <col min="18" max="18" width="19.5703125" style="8" customWidth="1"/>
    <col min="19" max="16384" width="9.140625" style="1"/>
  </cols>
  <sheetData>
    <row r="1" spans="1:18" ht="18" hidden="1" customHeight="1" thickBot="1" x14ac:dyDescent="0.35">
      <c r="A1" s="152" t="s">
        <v>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54"/>
    </row>
    <row r="2" spans="1:18" ht="45" customHeight="1" thickBot="1" x14ac:dyDescent="0.35">
      <c r="A2" s="155" t="s">
        <v>367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7"/>
    </row>
    <row r="3" spans="1:18" ht="29.25" customHeight="1" thickBot="1" x14ac:dyDescent="0.35">
      <c r="A3" s="158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60"/>
    </row>
    <row r="4" spans="1:18" ht="15" customHeight="1" thickBot="1" x14ac:dyDescent="0.35">
      <c r="A4" s="216" t="s">
        <v>0</v>
      </c>
      <c r="B4" s="219" t="s">
        <v>1</v>
      </c>
      <c r="C4" s="167" t="s">
        <v>11</v>
      </c>
      <c r="D4" s="167" t="s">
        <v>12</v>
      </c>
      <c r="E4" s="144" t="s">
        <v>2</v>
      </c>
      <c r="F4" s="144"/>
      <c r="G4" s="144"/>
      <c r="H4" s="144"/>
      <c r="I4" s="144"/>
      <c r="J4" s="144"/>
      <c r="K4" s="144"/>
      <c r="L4" s="144"/>
      <c r="M4" s="144"/>
      <c r="N4" s="144"/>
      <c r="O4" s="27"/>
      <c r="P4" s="28"/>
      <c r="Q4" s="172" t="s">
        <v>8</v>
      </c>
      <c r="R4" s="222" t="s">
        <v>357</v>
      </c>
    </row>
    <row r="5" spans="1:18" ht="63.95" customHeight="1" thickBot="1" x14ac:dyDescent="0.35">
      <c r="A5" s="217"/>
      <c r="B5" s="220"/>
      <c r="C5" s="168"/>
      <c r="D5" s="170"/>
      <c r="E5" s="16" t="s">
        <v>3</v>
      </c>
      <c r="F5" s="224" t="s">
        <v>13</v>
      </c>
      <c r="G5" s="227" t="s">
        <v>14</v>
      </c>
      <c r="H5" s="16" t="s">
        <v>4</v>
      </c>
      <c r="I5" s="144" t="s">
        <v>13</v>
      </c>
      <c r="J5" s="154" t="s">
        <v>14</v>
      </c>
      <c r="K5" s="16" t="s">
        <v>5</v>
      </c>
      <c r="L5" s="144" t="s">
        <v>13</v>
      </c>
      <c r="M5" s="147" t="s">
        <v>14</v>
      </c>
      <c r="N5" s="16" t="s">
        <v>25</v>
      </c>
      <c r="O5" s="144" t="s">
        <v>13</v>
      </c>
      <c r="P5" s="147" t="s">
        <v>14</v>
      </c>
      <c r="Q5" s="173"/>
      <c r="R5" s="222"/>
    </row>
    <row r="6" spans="1:18" ht="51" customHeight="1" thickBot="1" x14ac:dyDescent="0.35">
      <c r="A6" s="217"/>
      <c r="B6" s="220"/>
      <c r="C6" s="168"/>
      <c r="D6" s="170"/>
      <c r="E6" s="125" t="s">
        <v>364</v>
      </c>
      <c r="F6" s="225"/>
      <c r="G6" s="228"/>
      <c r="H6" s="126" t="s">
        <v>365</v>
      </c>
      <c r="I6" s="145"/>
      <c r="J6" s="230"/>
      <c r="K6" s="127" t="s">
        <v>366</v>
      </c>
      <c r="L6" s="145"/>
      <c r="M6" s="148"/>
      <c r="N6" s="30"/>
      <c r="O6" s="145"/>
      <c r="P6" s="148"/>
      <c r="Q6" s="173"/>
      <c r="R6" s="222"/>
    </row>
    <row r="7" spans="1:18" ht="19.5" thickBot="1" x14ac:dyDescent="0.35">
      <c r="A7" s="217"/>
      <c r="B7" s="220"/>
      <c r="C7" s="168"/>
      <c r="D7" s="170"/>
      <c r="E7" s="130" t="s">
        <v>358</v>
      </c>
      <c r="F7" s="225"/>
      <c r="G7" s="228"/>
      <c r="H7" s="120" t="s">
        <v>361</v>
      </c>
      <c r="I7" s="145"/>
      <c r="J7" s="230"/>
      <c r="K7" s="21" t="s">
        <v>351</v>
      </c>
      <c r="L7" s="145"/>
      <c r="M7" s="148"/>
      <c r="N7" s="30"/>
      <c r="O7" s="145"/>
      <c r="P7" s="148"/>
      <c r="Q7" s="173"/>
      <c r="R7" s="222"/>
    </row>
    <row r="8" spans="1:18" ht="37.5" customHeight="1" thickBot="1" x14ac:dyDescent="0.35">
      <c r="A8" s="218"/>
      <c r="B8" s="221"/>
      <c r="C8" s="169"/>
      <c r="D8" s="171"/>
      <c r="E8" s="17">
        <v>1</v>
      </c>
      <c r="F8" s="226"/>
      <c r="G8" s="229"/>
      <c r="H8" s="18">
        <v>2</v>
      </c>
      <c r="I8" s="146"/>
      <c r="J8" s="231"/>
      <c r="K8" s="18">
        <v>3</v>
      </c>
      <c r="L8" s="146"/>
      <c r="M8" s="149"/>
      <c r="N8" s="18">
        <v>3</v>
      </c>
      <c r="O8" s="146"/>
      <c r="P8" s="149"/>
      <c r="Q8" s="173"/>
      <c r="R8" s="222"/>
    </row>
    <row r="9" spans="1:18" ht="41.25" customHeight="1" thickBot="1" x14ac:dyDescent="0.35">
      <c r="A9" s="223" t="s">
        <v>356</v>
      </c>
      <c r="B9" s="177"/>
      <c r="C9" s="177"/>
      <c r="D9" s="177"/>
      <c r="E9" s="176"/>
      <c r="F9" s="177"/>
      <c r="G9" s="177"/>
      <c r="H9" s="177"/>
      <c r="I9" s="176"/>
      <c r="J9" s="177"/>
      <c r="K9" s="177"/>
      <c r="L9" s="177"/>
      <c r="M9" s="177"/>
      <c r="N9" s="176"/>
      <c r="O9" s="176"/>
      <c r="P9" s="176"/>
      <c r="Q9" s="174"/>
      <c r="R9" s="222"/>
    </row>
    <row r="10" spans="1:18" ht="39.75" customHeight="1" thickBot="1" x14ac:dyDescent="0.35">
      <c r="A10" s="102">
        <v>1</v>
      </c>
      <c r="B10" s="104" t="s">
        <v>352</v>
      </c>
      <c r="C10" s="131" t="s">
        <v>360</v>
      </c>
      <c r="D10" s="105">
        <v>1</v>
      </c>
      <c r="E10" s="104" t="s">
        <v>352</v>
      </c>
      <c r="F10" s="110">
        <f>(G10*0.22)+G10</f>
        <v>229772.36</v>
      </c>
      <c r="G10" s="110">
        <v>188338</v>
      </c>
      <c r="H10" s="104" t="s">
        <v>352</v>
      </c>
      <c r="I10" s="110">
        <f>(J10*0.22)+J10</f>
        <v>1622600</v>
      </c>
      <c r="J10" s="110">
        <v>1330000</v>
      </c>
      <c r="K10" s="104" t="s">
        <v>352</v>
      </c>
      <c r="L10" s="110">
        <f>(M10*0.07)+M10</f>
        <v>1079651.3999999999</v>
      </c>
      <c r="M10" s="110">
        <v>1009020</v>
      </c>
      <c r="N10" s="108" t="s">
        <v>345</v>
      </c>
      <c r="O10" s="110"/>
      <c r="P10" s="107">
        <f>O10/1.22</f>
        <v>0</v>
      </c>
      <c r="Q10" s="23">
        <f>ROUND(AVERAGEA(F10,I10,L10,O10),2)</f>
        <v>977341.25</v>
      </c>
      <c r="R10" s="24">
        <f>ROUND(Q10*D10,2)</f>
        <v>977341.25</v>
      </c>
    </row>
    <row r="11" spans="1:18" ht="39.75" customHeight="1" thickBot="1" x14ac:dyDescent="0.35">
      <c r="A11" s="103">
        <v>2</v>
      </c>
      <c r="B11" s="104" t="s">
        <v>353</v>
      </c>
      <c r="C11" s="131" t="s">
        <v>360</v>
      </c>
      <c r="D11" s="106">
        <v>1</v>
      </c>
      <c r="E11" s="104" t="s">
        <v>353</v>
      </c>
      <c r="F11" s="110">
        <f t="shared" ref="F11:F13" si="0">(G11*0.22)+G11</f>
        <v>2742006.12</v>
      </c>
      <c r="G11" s="111">
        <v>2247546</v>
      </c>
      <c r="H11" s="104" t="s">
        <v>353</v>
      </c>
      <c r="I11" s="110">
        <f>(J11*0.22)+J11</f>
        <v>3940600</v>
      </c>
      <c r="J11" s="111">
        <v>3230000</v>
      </c>
      <c r="K11" s="104" t="s">
        <v>353</v>
      </c>
      <c r="L11" s="110">
        <f t="shared" ref="L11:L13" si="1">(M11*0.07)+M11</f>
        <v>3071328</v>
      </c>
      <c r="M11" s="111">
        <v>2870400</v>
      </c>
      <c r="N11" s="109" t="s">
        <v>346</v>
      </c>
      <c r="O11" s="111"/>
      <c r="P11" s="112">
        <f>O11/1.2</f>
        <v>0</v>
      </c>
      <c r="Q11" s="23">
        <f>ROUND(AVERAGEA(F11,I11,L11,O11),2)</f>
        <v>3251311.37</v>
      </c>
      <c r="R11" s="24">
        <f>ROUND(Q11*D11,2)</f>
        <v>3251311.37</v>
      </c>
    </row>
    <row r="12" spans="1:18" ht="39.75" customHeight="1" thickBot="1" x14ac:dyDescent="0.35">
      <c r="A12" s="103">
        <v>3</v>
      </c>
      <c r="B12" s="104" t="s">
        <v>354</v>
      </c>
      <c r="C12" s="131" t="s">
        <v>360</v>
      </c>
      <c r="D12" s="106">
        <v>1</v>
      </c>
      <c r="E12" s="104" t="s">
        <v>354</v>
      </c>
      <c r="F12" s="110">
        <f t="shared" si="0"/>
        <v>3204549.6</v>
      </c>
      <c r="G12" s="111">
        <v>2626680</v>
      </c>
      <c r="H12" s="104" t="s">
        <v>354</v>
      </c>
      <c r="I12" s="110">
        <f t="shared" ref="I12:I13" si="2">(J12*0.22)+J12</f>
        <v>1622600</v>
      </c>
      <c r="J12" s="111">
        <v>1330000</v>
      </c>
      <c r="K12" s="104" t="s">
        <v>354</v>
      </c>
      <c r="L12" s="110">
        <f t="shared" si="1"/>
        <v>1802736</v>
      </c>
      <c r="M12" s="111">
        <v>1684800</v>
      </c>
      <c r="N12" s="109" t="s">
        <v>347</v>
      </c>
      <c r="O12" s="111"/>
      <c r="P12" s="112">
        <f t="shared" ref="P12:P13" si="3">O12/1.2</f>
        <v>0</v>
      </c>
      <c r="Q12" s="23">
        <f>ROUND(AVERAGEA(F12,I12,L12,O12),2)</f>
        <v>2209961.87</v>
      </c>
      <c r="R12" s="24">
        <f>ROUND(Q12*D12,2)</f>
        <v>2209961.87</v>
      </c>
    </row>
    <row r="13" spans="1:18" ht="39.75" customHeight="1" thickBot="1" x14ac:dyDescent="0.35">
      <c r="A13" s="103">
        <v>4</v>
      </c>
      <c r="B13" s="104" t="s">
        <v>359</v>
      </c>
      <c r="C13" s="131" t="s">
        <v>360</v>
      </c>
      <c r="D13" s="106">
        <v>1</v>
      </c>
      <c r="E13" s="104" t="s">
        <v>355</v>
      </c>
      <c r="F13" s="110">
        <f t="shared" si="0"/>
        <v>879739.56</v>
      </c>
      <c r="G13" s="111">
        <v>721098</v>
      </c>
      <c r="H13" s="104" t="s">
        <v>355</v>
      </c>
      <c r="I13" s="110">
        <f t="shared" si="2"/>
        <v>1622600</v>
      </c>
      <c r="J13" s="111">
        <v>1330000</v>
      </c>
      <c r="K13" s="104" t="s">
        <v>355</v>
      </c>
      <c r="L13" s="110">
        <f t="shared" si="1"/>
        <v>845492.6</v>
      </c>
      <c r="M13" s="111">
        <v>790180</v>
      </c>
      <c r="N13" s="109" t="s">
        <v>348</v>
      </c>
      <c r="O13" s="111"/>
      <c r="P13" s="112">
        <f t="shared" si="3"/>
        <v>0</v>
      </c>
      <c r="Q13" s="23">
        <f>ROUND(AVERAGEA(F13,I13,L13,O13),2)</f>
        <v>1115944.05</v>
      </c>
      <c r="R13" s="24">
        <f>ROUND(Q13*D13,2)</f>
        <v>1115944.05</v>
      </c>
    </row>
    <row r="14" spans="1:18" ht="49.5" customHeight="1" thickBot="1" x14ac:dyDescent="0.35">
      <c r="A14" s="179" t="s">
        <v>15</v>
      </c>
      <c r="B14" s="180"/>
      <c r="C14" s="180"/>
      <c r="D14" s="181"/>
      <c r="E14" s="185">
        <f>SUMPRODUCT(D10:D13,F10:F13)</f>
        <v>7056067.6400000006</v>
      </c>
      <c r="F14" s="186"/>
      <c r="G14" s="187"/>
      <c r="H14" s="186">
        <f>SUMPRODUCT(D10:D13,I10:I13)</f>
        <v>8808400</v>
      </c>
      <c r="I14" s="186"/>
      <c r="J14" s="187"/>
      <c r="K14" s="186">
        <f>SUMPRODUCT(D10:D13,L10:L13)</f>
        <v>6799208</v>
      </c>
      <c r="L14" s="186"/>
      <c r="M14" s="187"/>
      <c r="N14" s="186">
        <f>SUMPRODUCT(D10:D13,O10:O13)</f>
        <v>0</v>
      </c>
      <c r="O14" s="186"/>
      <c r="P14" s="187"/>
      <c r="Q14" s="23">
        <f>ROUND(AVERAGEA(E14,H14,K14),3)</f>
        <v>7554558.5470000003</v>
      </c>
      <c r="R14" s="23">
        <f>Q14</f>
        <v>7554558.5470000003</v>
      </c>
    </row>
    <row r="15" spans="1:18" ht="42" customHeight="1" thickBot="1" x14ac:dyDescent="0.35">
      <c r="A15" s="190" t="s">
        <v>16</v>
      </c>
      <c r="B15" s="190"/>
      <c r="C15" s="190"/>
      <c r="D15" s="190"/>
      <c r="E15" s="189">
        <f>SUMPRODUCT(D10:D13,G10:G13)</f>
        <v>5783662</v>
      </c>
      <c r="F15" s="189"/>
      <c r="G15" s="123"/>
      <c r="H15" s="188">
        <f>SUMPRODUCT(D10:D13,J10:J13)</f>
        <v>7220000</v>
      </c>
      <c r="I15" s="188"/>
      <c r="J15" s="123"/>
      <c r="K15" s="188">
        <f>SUMPRODUCT(D10:D13,M10:M13)</f>
        <v>6354400</v>
      </c>
      <c r="L15" s="188"/>
      <c r="M15" s="123"/>
      <c r="N15" s="188">
        <f>SUMPRODUCT(D10:D13,P10:P13)</f>
        <v>0</v>
      </c>
      <c r="O15" s="188"/>
      <c r="P15" s="188"/>
      <c r="Q15" s="23">
        <f>ROUND(AVERAGEA(E15,H15,K15),3)</f>
        <v>6452687.3329999996</v>
      </c>
      <c r="R15" s="128">
        <f>Q15</f>
        <v>6452687.3329999996</v>
      </c>
    </row>
    <row r="16" spans="1:18" ht="39" customHeight="1" thickBot="1" x14ac:dyDescent="0.35">
      <c r="A16" s="182" t="s">
        <v>19</v>
      </c>
      <c r="B16" s="183"/>
      <c r="C16" s="183"/>
      <c r="D16" s="184"/>
      <c r="E16" s="124" t="s">
        <v>344</v>
      </c>
      <c r="F16" s="121"/>
      <c r="G16" s="122"/>
      <c r="H16" s="129" t="s">
        <v>344</v>
      </c>
      <c r="I16" s="121"/>
      <c r="J16" s="122"/>
      <c r="K16" s="129" t="s">
        <v>344</v>
      </c>
      <c r="L16" s="121"/>
      <c r="M16" s="122"/>
      <c r="N16" s="121" t="s">
        <v>349</v>
      </c>
      <c r="O16" s="121"/>
      <c r="P16" s="122"/>
      <c r="Q16" s="98"/>
      <c r="R16" s="99"/>
    </row>
    <row r="17" spans="1:18" ht="40.5" customHeight="1" thickBot="1" x14ac:dyDescent="0.35">
      <c r="A17" s="190" t="s">
        <v>18</v>
      </c>
      <c r="B17" s="205"/>
      <c r="C17" s="205"/>
      <c r="D17" s="206"/>
      <c r="E17" s="207" t="s">
        <v>344</v>
      </c>
      <c r="F17" s="208"/>
      <c r="G17" s="209"/>
      <c r="H17" s="208" t="s">
        <v>344</v>
      </c>
      <c r="I17" s="208"/>
      <c r="J17" s="209"/>
      <c r="K17" s="208" t="s">
        <v>344</v>
      </c>
      <c r="L17" s="208"/>
      <c r="M17" s="209"/>
      <c r="N17" s="208" t="s">
        <v>344</v>
      </c>
      <c r="O17" s="208"/>
      <c r="P17" s="209"/>
      <c r="Q17" s="98"/>
      <c r="R17" s="99"/>
    </row>
    <row r="18" spans="1:18" ht="33" customHeight="1" thickBot="1" x14ac:dyDescent="0.35">
      <c r="A18" s="190" t="s">
        <v>17</v>
      </c>
      <c r="B18" s="205"/>
      <c r="C18" s="205"/>
      <c r="D18" s="206"/>
      <c r="E18" s="207" t="s">
        <v>344</v>
      </c>
      <c r="F18" s="208"/>
      <c r="G18" s="209"/>
      <c r="H18" s="208" t="s">
        <v>344</v>
      </c>
      <c r="I18" s="208"/>
      <c r="J18" s="209"/>
      <c r="K18" s="208" t="s">
        <v>344</v>
      </c>
      <c r="L18" s="208"/>
      <c r="M18" s="209"/>
      <c r="N18" s="208" t="s">
        <v>344</v>
      </c>
      <c r="O18" s="208"/>
      <c r="P18" s="209"/>
      <c r="Q18" s="98"/>
      <c r="R18" s="99"/>
    </row>
    <row r="19" spans="1:18" ht="30.75" customHeight="1" thickBot="1" x14ac:dyDescent="0.35">
      <c r="A19" s="190" t="s">
        <v>9</v>
      </c>
      <c r="B19" s="205"/>
      <c r="C19" s="205"/>
      <c r="D19" s="206"/>
      <c r="E19" s="210"/>
      <c r="F19" s="211"/>
      <c r="G19" s="212"/>
      <c r="H19" s="211"/>
      <c r="I19" s="212"/>
      <c r="J19" s="212"/>
      <c r="K19" s="213"/>
      <c r="L19" s="214"/>
      <c r="M19" s="214"/>
      <c r="N19" s="213"/>
      <c r="O19" s="215"/>
      <c r="P19" s="214"/>
      <c r="Q19" s="98"/>
      <c r="R19" s="99"/>
    </row>
    <row r="20" spans="1:18" ht="33" customHeight="1" thickBot="1" x14ac:dyDescent="0.35">
      <c r="A20" s="179" t="s">
        <v>10</v>
      </c>
      <c r="B20" s="180"/>
      <c r="C20" s="180"/>
      <c r="D20" s="181"/>
      <c r="E20" s="196" t="s">
        <v>350</v>
      </c>
      <c r="F20" s="196"/>
      <c r="G20" s="197"/>
      <c r="H20" s="196" t="s">
        <v>362</v>
      </c>
      <c r="I20" s="196"/>
      <c r="J20" s="197"/>
      <c r="K20" s="196" t="s">
        <v>350</v>
      </c>
      <c r="L20" s="196"/>
      <c r="M20" s="197"/>
      <c r="N20" s="202"/>
      <c r="O20" s="203"/>
      <c r="P20" s="204"/>
      <c r="Q20" s="100"/>
      <c r="R20" s="101"/>
    </row>
    <row r="21" spans="1:18" ht="196.5" customHeight="1" x14ac:dyDescent="0.3">
      <c r="A21" s="193" t="s">
        <v>20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5"/>
    </row>
    <row r="22" spans="1:18" x14ac:dyDescent="0.3">
      <c r="A22" s="2" t="s">
        <v>21</v>
      </c>
      <c r="B22" s="232" t="s">
        <v>364</v>
      </c>
      <c r="C22" s="198"/>
      <c r="D22" s="19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x14ac:dyDescent="0.3">
      <c r="A23" s="2" t="s">
        <v>22</v>
      </c>
      <c r="B23" s="198" t="s">
        <v>365</v>
      </c>
      <c r="C23" s="198"/>
      <c r="D23" s="19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x14ac:dyDescent="0.3">
      <c r="A24" s="2" t="s">
        <v>23</v>
      </c>
      <c r="B24" s="199" t="s">
        <v>366</v>
      </c>
      <c r="C24" s="200"/>
      <c r="D24" s="200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  <row r="25" spans="1:18" x14ac:dyDescent="0.3">
      <c r="A25" s="2" t="s">
        <v>26</v>
      </c>
      <c r="B25" s="201"/>
      <c r="C25" s="201"/>
      <c r="D25" s="201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ht="307.5" customHeight="1" x14ac:dyDescent="0.3">
      <c r="A26" s="191" t="s">
        <v>363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29"/>
      <c r="Q26" s="119"/>
      <c r="R26" s="119"/>
    </row>
    <row r="27" spans="1:18" x14ac:dyDescent="0.3">
      <c r="A27" s="113"/>
      <c r="B27" s="114"/>
      <c r="C27" s="115"/>
      <c r="D27" s="20"/>
      <c r="E27" s="94"/>
      <c r="F27" s="116"/>
      <c r="G27" s="116"/>
      <c r="H27" s="94"/>
      <c r="I27" s="94"/>
      <c r="J27" s="94"/>
      <c r="K27" s="20"/>
      <c r="L27" s="20"/>
      <c r="M27" s="20"/>
      <c r="N27" s="20"/>
      <c r="O27" s="20"/>
      <c r="P27" s="117"/>
      <c r="Q27" s="118"/>
      <c r="R27" s="118"/>
    </row>
  </sheetData>
  <autoFilter ref="A8:R26" xr:uid="{2BEB7665-0353-443E-8C40-FAB5093677E3}"/>
  <mergeCells count="56">
    <mergeCell ref="A1:R1"/>
    <mergeCell ref="A2:R2"/>
    <mergeCell ref="A3:R3"/>
    <mergeCell ref="A4:A8"/>
    <mergeCell ref="B4:B8"/>
    <mergeCell ref="C4:C8"/>
    <mergeCell ref="D4:D8"/>
    <mergeCell ref="E4:N4"/>
    <mergeCell ref="Q4:Q9"/>
    <mergeCell ref="R4:R9"/>
    <mergeCell ref="A9:P9"/>
    <mergeCell ref="F5:F8"/>
    <mergeCell ref="G5:G8"/>
    <mergeCell ref="I5:I8"/>
    <mergeCell ref="J5:J8"/>
    <mergeCell ref="L5:L8"/>
    <mergeCell ref="M5:M8"/>
    <mergeCell ref="O5:O8"/>
    <mergeCell ref="P5:P8"/>
    <mergeCell ref="E18:G18"/>
    <mergeCell ref="E19:G19"/>
    <mergeCell ref="H17:J17"/>
    <mergeCell ref="H18:J18"/>
    <mergeCell ref="N14:P14"/>
    <mergeCell ref="H19:J19"/>
    <mergeCell ref="E17:G17"/>
    <mergeCell ref="K19:M19"/>
    <mergeCell ref="N19:P19"/>
    <mergeCell ref="K17:M17"/>
    <mergeCell ref="N17:P17"/>
    <mergeCell ref="K18:M18"/>
    <mergeCell ref="N18:P18"/>
    <mergeCell ref="K14:M14"/>
    <mergeCell ref="A26:O26"/>
    <mergeCell ref="A21:R21"/>
    <mergeCell ref="H20:J20"/>
    <mergeCell ref="B22:D22"/>
    <mergeCell ref="B23:D23"/>
    <mergeCell ref="B24:D24"/>
    <mergeCell ref="B25:D25"/>
    <mergeCell ref="E20:G20"/>
    <mergeCell ref="K20:M20"/>
    <mergeCell ref="N20:P20"/>
    <mergeCell ref="A17:D17"/>
    <mergeCell ref="A18:D18"/>
    <mergeCell ref="A19:D19"/>
    <mergeCell ref="N15:P15"/>
    <mergeCell ref="K15:L15"/>
    <mergeCell ref="A20:D20"/>
    <mergeCell ref="A14:D14"/>
    <mergeCell ref="A16:D16"/>
    <mergeCell ref="E14:G14"/>
    <mergeCell ref="H14:J14"/>
    <mergeCell ref="H15:I15"/>
    <mergeCell ref="E15:F15"/>
    <mergeCell ref="A15:D15"/>
  </mergeCells>
  <pageMargins left="0.25" right="0.25" top="0.75" bottom="0.75" header="0.3" footer="0.3"/>
  <pageSetup paperSize="9" scale="38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НМЦ расчет за единицу</vt:lpstr>
      <vt:lpstr> НМЦ расчет за единицу (24.03)</vt:lpstr>
      <vt:lpstr>' НМЦ расчет за единицу'!Область_печати</vt:lpstr>
      <vt:lpstr>' НМЦ расчет за единицу (24.03)'!Область_печати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Рожко Алексей Владимирович</dc:creator>
  <dc:description/>
  <cp:lastModifiedBy>Федорцов Ярослав Игоревич</cp:lastModifiedBy>
  <cp:revision>46</cp:revision>
  <cp:lastPrinted>2026-04-16T05:37:55Z</cp:lastPrinted>
  <dcterms:created xsi:type="dcterms:W3CDTF">2016-05-19T10:16:23Z</dcterms:created>
  <dcterms:modified xsi:type="dcterms:W3CDTF">2026-06-15T05:40:04Z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