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362\2026\сок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/>
</workbook>
</file>

<file path=xl/calcChain.xml><?xml version="1.0" encoding="utf-8"?>
<calcChain xmlns="http://schemas.openxmlformats.org/spreadsheetml/2006/main">
  <c r="K6" i="2" l="1"/>
  <c r="L6" i="2" s="1"/>
  <c r="N6" i="2" s="1"/>
  <c r="I6" i="2"/>
  <c r="H6" i="2"/>
  <c r="J6" i="2" l="1"/>
  <c r="N7" i="2"/>
  <c r="H8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<sst xmlns="http://schemas.openxmlformats.org/spreadsheetml/2006/main" count="28" uniqueCount="28">
  <si>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</si>
  <si>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</si>
  <si>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</si>
  <si>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</si>
  <si>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</si>
  <si>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</si>
  <si>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</si>
  <si>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</si>
  <si>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</si>
  <si>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</si>
  <si>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</si>
  <si>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</si>
  <si>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</si>
  <si>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</si>
  <si>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</si>
  <si>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</si>
  <si>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л.</t>
  </si>
  <si>
    <t>Обоснование начальной (максимальной) цены контракта</t>
  </si>
  <si>
    <t>В результате проведенного расчета Н(М)ЦК составила:</t>
  </si>
  <si>
    <t>Наименование товара</t>
  </si>
  <si>
    <t xml:space="preserve"> 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</si>
  <si>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* Расчет начальной (максимальной) цены контракта производится методом сопоставимых рыночных цен (анализа рынка) в соответствии с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  </r>
  </si>
  <si>
    <t xml:space="preserve">Сок из фруктов и (или) овощей 1 л </t>
  </si>
  <si>
    <t xml:space="preserve">Приложение№2 к извещению о запросе котировок в электронной форме </t>
  </si>
  <si>
    <t>кп 1</t>
  </si>
  <si>
    <t xml:space="preserve">кп 2 </t>
  </si>
  <si>
    <t>кп 3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</si>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</sst>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 applyProtection="1">
      <alignment wrapText="1"/>
      <protection locked="0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Font="1" applyAlignment="1"/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9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85" zoomScaleNormal="85" workbookViewId="0">
      <selection activeCell="A12" sqref="A12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13.1093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6"/>
      <c r="B1" s="26"/>
      <c r="C1" s="26"/>
      <c r="D1" s="26"/>
      <c r="E1" s="26"/>
      <c r="F1" s="26"/>
      <c r="G1" s="26"/>
      <c r="H1" s="26"/>
      <c r="I1" s="62" t="s">
        <v>23</v>
      </c>
      <c r="J1" s="62"/>
      <c r="K1" s="62"/>
      <c r="L1" s="62"/>
      <c r="M1" s="62"/>
      <c r="N1" s="62"/>
    </row>
    <row r="2" spans="1:14" ht="18.75" customHeight="1" x14ac:dyDescent="0.25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7.399999999999999" x14ac:dyDescent="0.25">
      <c r="A3" s="35"/>
      <c r="B3" s="35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40.5" customHeight="1" x14ac:dyDescent="0.25">
      <c r="A4" s="49" t="s">
        <v>0</v>
      </c>
      <c r="B4" s="49" t="s">
        <v>19</v>
      </c>
      <c r="C4" s="49" t="s">
        <v>1</v>
      </c>
      <c r="D4" s="49" t="s">
        <v>2</v>
      </c>
      <c r="E4" s="46" t="s">
        <v>3</v>
      </c>
      <c r="F4" s="47"/>
      <c r="G4" s="48"/>
      <c r="H4" s="51" t="s">
        <v>9</v>
      </c>
      <c r="I4" s="52"/>
      <c r="J4" s="53"/>
      <c r="K4" s="56" t="s">
        <v>13</v>
      </c>
      <c r="L4" s="57"/>
      <c r="M4" s="57"/>
      <c r="N4" s="58"/>
    </row>
    <row r="5" spans="1:14" ht="159" customHeight="1" x14ac:dyDescent="0.25">
      <c r="A5" s="50"/>
      <c r="B5" s="50"/>
      <c r="C5" s="50"/>
      <c r="D5" s="50"/>
      <c r="E5" s="44" t="s">
        <v>24</v>
      </c>
      <c r="F5" s="44" t="s">
        <v>25</v>
      </c>
      <c r="G5" s="44" t="s">
        <v>26</v>
      </c>
      <c r="H5" s="2" t="s">
        <v>11</v>
      </c>
      <c r="I5" s="2" t="s">
        <v>4</v>
      </c>
      <c r="J5" s="3" t="s">
        <v>5</v>
      </c>
      <c r="K5" s="19" t="s">
        <v>10</v>
      </c>
      <c r="L5" s="2" t="s">
        <v>6</v>
      </c>
      <c r="M5" s="2" t="s">
        <v>7</v>
      </c>
      <c r="N5" s="2" t="s">
        <v>15</v>
      </c>
    </row>
    <row r="6" spans="1:14" ht="52.2" customHeight="1" x14ac:dyDescent="0.25">
      <c r="A6" s="37">
        <v>1</v>
      </c>
      <c r="B6" s="41" t="s">
        <v>22</v>
      </c>
      <c r="C6" s="41" t="s">
        <v>16</v>
      </c>
      <c r="D6" s="33">
        <v>3000</v>
      </c>
      <c r="E6" s="34">
        <v>39.6</v>
      </c>
      <c r="F6" s="34">
        <v>44</v>
      </c>
      <c r="G6" s="34">
        <v>43.7</v>
      </c>
      <c r="H6" s="5">
        <f>AVERAGE(E6:G6)</f>
        <v>42.43333333333333</v>
      </c>
      <c r="I6" s="27">
        <f>STDEV(E6:G6)</f>
        <v>2.4583192089989723</v>
      </c>
      <c r="J6" s="28">
        <f>I6/H6*100</f>
        <v>5.7933681280415694</v>
      </c>
      <c r="K6" s="4">
        <f>((D6/3)*(SUM(E6:G6)))</f>
        <v>127300</v>
      </c>
      <c r="L6" s="18">
        <f>K6/D6</f>
        <v>42.43333333333333</v>
      </c>
      <c r="M6" s="4">
        <v>42.43</v>
      </c>
      <c r="N6" s="17">
        <f>M6*D6</f>
        <v>127290</v>
      </c>
    </row>
    <row r="7" spans="1:14" x14ac:dyDescent="0.25">
      <c r="A7" s="23"/>
      <c r="B7" s="29"/>
      <c r="C7" s="12"/>
      <c r="D7" s="24" t="s">
        <v>20</v>
      </c>
      <c r="E7" s="13"/>
      <c r="F7" s="13"/>
      <c r="G7" s="13"/>
      <c r="H7" s="14"/>
      <c r="I7" s="30"/>
      <c r="J7" s="30"/>
      <c r="K7" s="59" t="s">
        <v>12</v>
      </c>
      <c r="L7" s="59"/>
      <c r="M7" s="60"/>
      <c r="N7" s="25">
        <f>SUM(N6:N6)</f>
        <v>127290</v>
      </c>
    </row>
    <row r="8" spans="1:14" ht="15.75" customHeight="1" x14ac:dyDescent="0.25">
      <c r="A8" s="61" t="s">
        <v>18</v>
      </c>
      <c r="B8" s="61"/>
      <c r="C8" s="61"/>
      <c r="D8" s="61"/>
      <c r="E8" s="61"/>
      <c r="F8" s="61"/>
      <c r="G8" s="61"/>
      <c r="H8" s="21">
        <f>N7</f>
        <v>127290</v>
      </c>
      <c r="I8" s="16" t="s">
        <v>8</v>
      </c>
      <c r="J8" s="16"/>
      <c r="K8" s="16"/>
      <c r="L8" s="16"/>
      <c r="M8" s="16"/>
      <c r="N8" s="15"/>
    </row>
    <row r="9" spans="1:14" ht="44.25" customHeight="1" x14ac:dyDescent="0.25">
      <c r="A9" s="54" t="s">
        <v>21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ht="22.5" customHeight="1" x14ac:dyDescent="0.25">
      <c r="A10" s="45" t="s">
        <v>14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ht="15.6" x14ac:dyDescent="0.3">
      <c r="A11" s="38"/>
      <c r="B11" s="39"/>
      <c r="C11" s="40"/>
      <c r="D11" s="40"/>
      <c r="E11" s="8"/>
      <c r="F11" s="8"/>
      <c r="G11" s="26"/>
      <c r="H11" s="31"/>
      <c r="I11" s="8"/>
      <c r="J11" s="8"/>
      <c r="K11" s="8"/>
      <c r="L11" s="26"/>
      <c r="M11" s="26"/>
      <c r="N11" s="26"/>
    </row>
    <row r="12" spans="1:14" ht="15.6" x14ac:dyDescent="0.3">
      <c r="A12" s="38" t="s">
        <v>27</v>
      </c>
      <c r="B12" s="39"/>
      <c r="C12" s="40"/>
      <c r="D12" s="40"/>
      <c r="E12" s="9"/>
      <c r="F12" s="10"/>
      <c r="G12" s="42"/>
      <c r="H12" s="43"/>
      <c r="I12" s="43"/>
      <c r="J12" s="43"/>
      <c r="K12" s="20"/>
      <c r="L12" s="22"/>
      <c r="M12" s="32"/>
      <c r="N12" s="6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22"/>
      <c r="M13" s="32"/>
      <c r="N13" s="6"/>
    </row>
    <row r="14" spans="1:14" ht="15.6" x14ac:dyDescent="0.3">
      <c r="A14" s="7"/>
      <c r="B14" s="7"/>
      <c r="C14" s="7"/>
      <c r="D14" s="8"/>
      <c r="E14" s="9"/>
      <c r="F14" s="10"/>
      <c r="G14" s="6"/>
      <c r="H14" s="11"/>
      <c r="I14" s="11"/>
      <c r="J14" s="11"/>
      <c r="K14" s="11"/>
      <c r="L14" s="6"/>
      <c r="M14" s="6"/>
      <c r="N14" s="6"/>
    </row>
  </sheetData>
  <mergeCells count="13">
    <mergeCell ref="A2:N2"/>
    <mergeCell ref="K4:N4"/>
    <mergeCell ref="K7:M7"/>
    <mergeCell ref="A8:G8"/>
    <mergeCell ref="I1:N1"/>
    <mergeCell ref="A10:N10"/>
    <mergeCell ref="E4:G4"/>
    <mergeCell ref="B4:B5"/>
    <mergeCell ref="C4:C5"/>
    <mergeCell ref="D4:D5"/>
    <mergeCell ref="H4:J4"/>
    <mergeCell ref="A4:A5"/>
    <mergeCell ref="A9:N9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2026-05-14T07:48:22Z</dcterms:modified>
</cp:coreProperties>
</file>