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ta\Desktop\Новая папка\250\2026\цб\"/>
    </mc:Choice>
  </mc:AlternateContent>
  <bookViews>
    <workbookView xWindow="0" yWindow="0" windowWidth="20496" windowHeight="7752"/>
  </bookViews>
  <sheets>
    <sheet name="Расчет цены" sheetId="2" r:id="rId1"/>
  </sheets>
  <definedNames>
    <definedName name="_xlnm.Print_Area" localSheetId="0">'Расчет цены'!$A$1:$R$17</definedName>
  </definedNames>
  <calcPr calcId="162913"/>
</workbook>
</file>

<file path=xl/calcChain.xml><?xml version="1.0" encoding="utf-8"?>
<calcChain xmlns="http://schemas.openxmlformats.org/spreadsheetml/2006/main">
  <c r="R8" i="2" l="1"/>
  <c r="O8" i="2"/>
  <c r="P8" i="2" s="1"/>
  <c r="L8" i="2"/>
  <c r="M8" i="2" s="1"/>
  <c r="N8" i="2" s="1"/>
  <c r="L7" i="2" l="1"/>
  <c r="M7" i="2" l="1"/>
  <c r="N7" i="2" s="1"/>
  <c r="O7" i="2"/>
  <c r="P7" i="2" s="1"/>
  <c r="R7" i="2"/>
  <c r="R9" i="2" s="1"/>
</calcChain>
</file>

<file path=xl/sharedStrings.xml><?xml version="1.0" encoding="utf-8"?>
<sst xmlns="http://schemas.openxmlformats.org/spreadsheetml/2006/main" count="28" uniqueCount="24">
  <si>
    <t>№</t>
  </si>
  <si>
    <t>Ед. изм</t>
  </si>
  <si>
    <t>Кол-во</t>
  </si>
  <si>
    <t>Среднее квадратичное отклонение</t>
  </si>
  <si>
    <t>Цена за единицу изм. (руб.)</t>
  </si>
  <si>
    <t>Данные реестра контрактов (руб./ед.изм.)</t>
  </si>
  <si>
    <t xml:space="preserve">Номер сведений о контракте №___ от </t>
  </si>
  <si>
    <t>Данные статистики</t>
  </si>
  <si>
    <t>Наименование</t>
  </si>
  <si>
    <t>Расчет начальной (максимальной) цены договора выполнен в соответствии с Методическими рекомендациями по применению методов определения начальной (максимальной) цены договора, цены договора, заключаемого с единственным поставщиком (подрядчиком, исполнителем), утв. приказом Министерства экономического развития РФ от 2 октября 2013 г. N 567, методом сопоставимых рыночных цен (анализа рынка) (для облегчения проведения процедуры расчета произведено округление средней цены за 1 единицу товара и цены контракта). Расчет произведен с помощью табличного редактора Microsoft Excel.</t>
  </si>
  <si>
    <t>кг</t>
  </si>
  <si>
    <t>Цена за единицу изм. с округлением (руб.)</t>
  </si>
  <si>
    <r>
      <t>Средняя арифметическая цена за единицу     &lt;</t>
    </r>
    <r>
      <rPr>
        <b/>
        <i/>
        <sz val="11"/>
        <color indexed="8"/>
        <rFont val="Times New Roman"/>
        <family val="1"/>
        <charset val="204"/>
      </rPr>
      <t>ц</t>
    </r>
    <r>
      <rPr>
        <b/>
        <sz val="11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</si>
  <si>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</si>
  <si>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</si>
  <si>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рынка)*</t>
  </si>
  <si>
    <t>Расчет Н(М)ЦК по формуле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</si>
  <si>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Н(М)ЦК с учетом округления цены за единицу (руб.)</t>
  </si>
  <si>
    <t xml:space="preserve">Обоснование начальной (максимальной) цены контракта (Н(М)ЦК)
</t>
  </si>
  <si>
    <t>Коммерческое предложение</t>
  </si>
  <si>
    <t xml:space="preserve">Коммерческое предложение </t>
  </si>
  <si>
    <t>цыпленок-бройлер</t>
  </si>
  <si>
    <t xml:space="preserve">Грудка куриная охлаждённая </t>
  </si>
  <si>
    <t>В результате проведенного расчета Н(М)ЦК составила:  1529315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</si>
</sst>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0.0000"/>
    <numFmt numFmtId="166" formatCode="0.00000"/>
    <numFmt numFmtId="167" formatCode="0.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</font>
    <font>
      <b/>
      <sz val="1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/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/>
    <xf numFmtId="164" fontId="12" fillId="0" borderId="0" applyFont="0" applyFill="0" applyBorder="0" applyAlignment="0" applyProtection="0"/>
  </cellStyleXfs>
  <cellXfs count="72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/>
    <xf numFmtId="0" fontId="4" fillId="0" borderId="0" xfId="0" applyFont="1" applyAlignment="1" applyProtection="1">
      <alignment wrapText="1"/>
      <protection locked="0"/>
    </xf>
    <xf numFmtId="165" fontId="4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7" fillId="0" borderId="0" xfId="0" applyFont="1" applyAlignment="1"/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5" fillId="0" borderId="0" xfId="0" applyFont="1" applyAlignment="1">
      <alignment horizontal="center"/>
    </xf>
    <xf numFmtId="4" fontId="10" fillId="0" borderId="0" xfId="0" applyNumberFormat="1" applyFont="1" applyAlignment="1">
      <alignment horizontal="center" vertical="top"/>
    </xf>
    <xf numFmtId="0" fontId="9" fillId="0" borderId="0" xfId="0" applyFont="1" applyFill="1" applyAlignment="1" applyProtection="1">
      <alignment horizontal="right" vertical="center"/>
      <protection locked="0"/>
    </xf>
    <xf numFmtId="0" fontId="7" fillId="0" borderId="0" xfId="0" applyFont="1"/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wrapText="1"/>
      <protection locked="0"/>
    </xf>
    <xf numFmtId="165" fontId="7" fillId="0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49" fontId="18" fillId="2" borderId="2" xfId="3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10" fontId="4" fillId="0" borderId="0" xfId="0" applyNumberFormat="1" applyFont="1"/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49" fontId="20" fillId="2" borderId="5" xfId="3" applyNumberFormat="1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166" fontId="5" fillId="0" borderId="5" xfId="0" applyNumberFormat="1" applyFont="1" applyBorder="1" applyAlignment="1">
      <alignment horizontal="center" vertical="center" wrapText="1"/>
    </xf>
    <xf numFmtId="167" fontId="5" fillId="0" borderId="5" xfId="0" applyNumberFormat="1" applyFont="1" applyBorder="1" applyAlignment="1">
      <alignment horizontal="center" vertical="center"/>
    </xf>
    <xf numFmtId="167" fontId="5" fillId="0" borderId="5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top" wrapText="1"/>
    </xf>
    <xf numFmtId="0" fontId="7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>
      <alignment horizontal="left"/>
    </xf>
    <xf numFmtId="0" fontId="4" fillId="0" borderId="0" xfId="0" applyFont="1" applyAlignment="1" applyProtection="1">
      <alignment horizontal="left" vertical="top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</cellXfs>
  <cellStyles count="4">
    <cellStyle name="Excel Built-in Normal" xfId="1"/>
    <cellStyle name="Обычный" xfId="0" builtinId="0"/>
    <cellStyle name="Обычный 3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5443</xdr:colOff>
      <xdr:row>5</xdr:row>
      <xdr:rowOff>1279072</xdr:rowOff>
    </xdr:from>
    <xdr:to>
      <xdr:col>13</xdr:col>
      <xdr:colOff>938893</xdr:colOff>
      <xdr:row>5</xdr:row>
      <xdr:rowOff>1631497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40979" y="2136322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1025979</xdr:colOff>
      <xdr:row>5</xdr:row>
      <xdr:rowOff>706210</xdr:rowOff>
    </xdr:from>
    <xdr:to>
      <xdr:col>12</xdr:col>
      <xdr:colOff>991961</xdr:colOff>
      <xdr:row>5</xdr:row>
      <xdr:rowOff>1144360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93229" y="156346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236764</xdr:colOff>
      <xdr:row>5</xdr:row>
      <xdr:rowOff>1586592</xdr:rowOff>
    </xdr:from>
    <xdr:to>
      <xdr:col>14</xdr:col>
      <xdr:colOff>1722664</xdr:colOff>
      <xdr:row>5</xdr:row>
      <xdr:rowOff>2068285</xdr:rowOff>
    </xdr:to>
    <xdr:pic>
      <xdr:nvPicPr>
        <xdr:cNvPr id="1027" name="Picture 5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24800" y="2443842"/>
          <a:ext cx="1485900" cy="4816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5</xdr:row>
      <xdr:rowOff>1400175</xdr:rowOff>
    </xdr:from>
    <xdr:to>
      <xdr:col>14</xdr:col>
      <xdr:colOff>419100</xdr:colOff>
      <xdr:row>5</xdr:row>
      <xdr:rowOff>1628775</xdr:rowOff>
    </xdr:to>
    <xdr:pic>
      <xdr:nvPicPr>
        <xdr:cNvPr id="1028" name="Picture 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220075" y="26289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tabSelected="1" zoomScale="80" zoomScaleNormal="80" workbookViewId="0">
      <selection activeCell="A10" sqref="A10:R10"/>
    </sheetView>
  </sheetViews>
  <sheetFormatPr defaultColWidth="9.109375" defaultRowHeight="13.2" x14ac:dyDescent="0.25"/>
  <cols>
    <col min="1" max="1" width="3.109375" style="1" customWidth="1"/>
    <col min="2" max="2" width="19.6640625" style="1" customWidth="1"/>
    <col min="3" max="3" width="5.88671875" style="1" customWidth="1"/>
    <col min="4" max="4" width="10.33203125" style="1" customWidth="1"/>
    <col min="5" max="7" width="11.6640625" style="1" customWidth="1"/>
    <col min="8" max="10" width="11.6640625" style="1" hidden="1" customWidth="1"/>
    <col min="11" max="11" width="11.44140625" style="1" hidden="1" customWidth="1"/>
    <col min="12" max="12" width="15.5546875" style="1" customWidth="1"/>
    <col min="13" max="13" width="15.44140625" style="1" customWidth="1"/>
    <col min="14" max="14" width="14.33203125" style="1" customWidth="1"/>
    <col min="15" max="15" width="31.44140625" style="1" customWidth="1"/>
    <col min="16" max="16" width="11.6640625" style="1" customWidth="1"/>
    <col min="17" max="17" width="13.5546875" style="1" customWidth="1"/>
    <col min="18" max="18" width="14.44140625" style="1" customWidth="1"/>
    <col min="19" max="19" width="14.109375" style="1" customWidth="1"/>
    <col min="20" max="20" width="17.5546875" style="1" customWidth="1"/>
    <col min="21" max="16384" width="9.109375" style="1"/>
  </cols>
  <sheetData>
    <row r="1" spans="1:19" ht="2.25" customHeight="1" x14ac:dyDescent="0.25"/>
    <row r="2" spans="1:19" ht="63" hidden="1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9" ht="52.5" hidden="1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19" ht="24" customHeight="1" x14ac:dyDescent="0.25">
      <c r="A4" s="58" t="s">
        <v>18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</row>
    <row r="5" spans="1:19" ht="41.25" customHeight="1" x14ac:dyDescent="0.25">
      <c r="A5" s="59" t="s">
        <v>0</v>
      </c>
      <c r="B5" s="60" t="s">
        <v>8</v>
      </c>
      <c r="C5" s="60" t="s">
        <v>1</v>
      </c>
      <c r="D5" s="60" t="s">
        <v>2</v>
      </c>
      <c r="E5" s="63" t="s">
        <v>19</v>
      </c>
      <c r="F5" s="63" t="s">
        <v>20</v>
      </c>
      <c r="G5" s="63" t="s">
        <v>20</v>
      </c>
      <c r="H5" s="67" t="s">
        <v>5</v>
      </c>
      <c r="I5" s="67"/>
      <c r="J5" s="67"/>
      <c r="K5" s="67" t="s">
        <v>7</v>
      </c>
      <c r="L5" s="62" t="s">
        <v>14</v>
      </c>
      <c r="M5" s="62"/>
      <c r="N5" s="62"/>
      <c r="O5" s="67" t="s">
        <v>15</v>
      </c>
      <c r="P5" s="67"/>
      <c r="Q5" s="67"/>
      <c r="R5" s="67"/>
    </row>
    <row r="6" spans="1:19" ht="166.5" customHeight="1" x14ac:dyDescent="0.25">
      <c r="A6" s="59"/>
      <c r="B6" s="61"/>
      <c r="C6" s="60"/>
      <c r="D6" s="60"/>
      <c r="E6" s="63"/>
      <c r="F6" s="63"/>
      <c r="G6" s="63"/>
      <c r="H6" s="22" t="s">
        <v>6</v>
      </c>
      <c r="I6" s="22" t="s">
        <v>6</v>
      </c>
      <c r="J6" s="22" t="s">
        <v>6</v>
      </c>
      <c r="K6" s="67"/>
      <c r="L6" s="44" t="s">
        <v>12</v>
      </c>
      <c r="M6" s="44" t="s">
        <v>3</v>
      </c>
      <c r="N6" s="23" t="s">
        <v>13</v>
      </c>
      <c r="O6" s="24" t="s">
        <v>16</v>
      </c>
      <c r="P6" s="44" t="s">
        <v>4</v>
      </c>
      <c r="Q6" s="44" t="s">
        <v>11</v>
      </c>
      <c r="R6" s="44" t="s">
        <v>17</v>
      </c>
    </row>
    <row r="7" spans="1:19" s="6" customFormat="1" ht="45" customHeight="1" x14ac:dyDescent="0.3">
      <c r="A7" s="25">
        <v>1</v>
      </c>
      <c r="B7" s="47" t="s">
        <v>21</v>
      </c>
      <c r="C7" s="46" t="s">
        <v>10</v>
      </c>
      <c r="D7" s="26">
        <v>2500</v>
      </c>
      <c r="E7" s="26">
        <v>210</v>
      </c>
      <c r="F7" s="27">
        <v>237</v>
      </c>
      <c r="G7" s="27">
        <v>235</v>
      </c>
      <c r="H7" s="22"/>
      <c r="I7" s="22"/>
      <c r="J7" s="22"/>
      <c r="K7" s="22"/>
      <c r="L7" s="28">
        <f t="shared" ref="L7" si="0">AVERAGE(E7:G7)</f>
        <v>227.33333333333334</v>
      </c>
      <c r="M7" s="29">
        <f t="shared" ref="M7" si="1">SQRT(((SUM((POWER(E7-L7,2)),(POWER(F7-L7,2)),(POWER(G7-L7,2)))/(COLUMNS(E7:G7)-1))))</f>
        <v>15.044378795195676</v>
      </c>
      <c r="N7" s="29">
        <f t="shared" ref="N7" si="2">M7/L7*100</f>
        <v>6.6177619333705318</v>
      </c>
      <c r="O7" s="30">
        <f t="shared" ref="O7" si="3">((D7/3)*(SUM(E7:G7)))</f>
        <v>568333.33333333337</v>
      </c>
      <c r="P7" s="31">
        <f t="shared" ref="P7" si="4">O7/D7</f>
        <v>227.33333333333334</v>
      </c>
      <c r="Q7" s="30">
        <v>227.33</v>
      </c>
      <c r="R7" s="32">
        <f t="shared" ref="R7" si="5">D7*Q7</f>
        <v>568325</v>
      </c>
      <c r="S7" s="48"/>
    </row>
    <row r="8" spans="1:19" s="6" customFormat="1" ht="30" customHeight="1" x14ac:dyDescent="0.3">
      <c r="A8" s="45">
        <v>2</v>
      </c>
      <c r="B8" s="49" t="s">
        <v>22</v>
      </c>
      <c r="C8" s="50" t="s">
        <v>10</v>
      </c>
      <c r="D8" s="51">
        <v>3000</v>
      </c>
      <c r="E8" s="51">
        <v>300</v>
      </c>
      <c r="F8" s="51">
        <v>331</v>
      </c>
      <c r="G8" s="51">
        <v>330</v>
      </c>
      <c r="H8" s="52">
        <v>0</v>
      </c>
      <c r="I8" s="52">
        <v>0</v>
      </c>
      <c r="J8" s="52">
        <v>0</v>
      </c>
      <c r="K8" s="52">
        <v>0</v>
      </c>
      <c r="L8" s="53">
        <f>AVERAGE(E8:G8)</f>
        <v>320.33333333333331</v>
      </c>
      <c r="M8" s="54">
        <f>SQRT(((SUM((POWER(E8-L8,2)),(POWER(F8-L8,2)),(POWER(G8-L8,2)))/(COLUMNS(E8:G8)-1))))</f>
        <v>17.616280348965081</v>
      </c>
      <c r="N8" s="54">
        <f>M8/L8*100</f>
        <v>5.4993591099786938</v>
      </c>
      <c r="O8" s="52">
        <f>((D8/3)*(SUM(E8:G8)))</f>
        <v>961000</v>
      </c>
      <c r="P8" s="55">
        <f>O8/D8</f>
        <v>320.33333333333331</v>
      </c>
      <c r="Q8" s="52">
        <v>320.33</v>
      </c>
      <c r="R8" s="56">
        <f>D8*Q8</f>
        <v>960990</v>
      </c>
      <c r="S8" s="48"/>
    </row>
    <row r="9" spans="1:19" s="6" customFormat="1" ht="15.6" x14ac:dyDescent="0.3">
      <c r="A9" s="33"/>
      <c r="B9" s="34"/>
      <c r="C9" s="35"/>
      <c r="D9" s="36"/>
      <c r="E9" s="36"/>
      <c r="F9" s="36"/>
      <c r="G9" s="36"/>
      <c r="H9" s="37"/>
      <c r="I9" s="37"/>
      <c r="J9" s="37"/>
      <c r="K9" s="37"/>
      <c r="L9" s="38"/>
      <c r="M9" s="39"/>
      <c r="N9" s="39"/>
      <c r="O9" s="37"/>
      <c r="P9" s="40"/>
      <c r="Q9" s="37"/>
      <c r="R9" s="41">
        <f>SUM(R7:R8)</f>
        <v>1529315</v>
      </c>
    </row>
    <row r="10" spans="1:19" s="2" customFormat="1" ht="23.25" customHeight="1" x14ac:dyDescent="0.3">
      <c r="A10" s="71" t="s">
        <v>23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</row>
    <row r="11" spans="1:19" ht="64.5" customHeight="1" x14ac:dyDescent="0.25">
      <c r="A11" s="68" t="s">
        <v>9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</row>
    <row r="12" spans="1:19" ht="15.75" customHeight="1" x14ac:dyDescent="0.25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</row>
    <row r="13" spans="1:19" s="3" customFormat="1" ht="15.75" customHeight="1" x14ac:dyDescent="0.3">
      <c r="A13" s="1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12"/>
      <c r="O13" s="12"/>
      <c r="P13" s="15"/>
      <c r="Q13" s="14"/>
    </row>
    <row r="14" spans="1:19" s="3" customFormat="1" ht="15.6" x14ac:dyDescent="0.3">
      <c r="A14" s="5"/>
      <c r="B14" s="17"/>
      <c r="C14" s="17"/>
      <c r="D14" s="16"/>
      <c r="E14" s="18"/>
      <c r="F14" s="19"/>
      <c r="G14" s="20"/>
      <c r="H14" s="20"/>
      <c r="I14" s="20"/>
      <c r="J14" s="20"/>
      <c r="K14" s="20"/>
      <c r="L14" s="21"/>
      <c r="M14" s="21"/>
      <c r="N14" s="9"/>
      <c r="O14" s="9"/>
      <c r="P14" s="15"/>
      <c r="Q14" s="14"/>
    </row>
    <row r="15" spans="1:19" s="3" customFormat="1" ht="33" customHeight="1" x14ac:dyDescent="0.3">
      <c r="A15" s="5"/>
      <c r="B15" s="64"/>
      <c r="C15" s="64"/>
      <c r="D15" s="64"/>
      <c r="E15" s="64"/>
      <c r="F15" s="64"/>
      <c r="G15" s="20"/>
      <c r="H15" s="20"/>
      <c r="I15" s="20"/>
      <c r="J15" s="20"/>
      <c r="K15" s="20"/>
      <c r="L15" s="21"/>
      <c r="M15" s="21"/>
      <c r="N15" s="9"/>
      <c r="O15" s="9"/>
    </row>
    <row r="16" spans="1:19" ht="19.5" customHeight="1" x14ac:dyDescent="0.3">
      <c r="A16" s="65"/>
      <c r="B16" s="65"/>
      <c r="C16" s="69"/>
      <c r="D16" s="69"/>
      <c r="E16" s="69"/>
      <c r="F16" s="69"/>
      <c r="L16" s="13"/>
      <c r="M16" s="4"/>
      <c r="N16" s="4"/>
      <c r="O16" s="4"/>
    </row>
    <row r="17" spans="1:15" s="3" customFormat="1" ht="15.6" x14ac:dyDescent="0.3">
      <c r="A17" s="66"/>
      <c r="B17" s="66"/>
      <c r="C17" s="66"/>
      <c r="D17" s="6"/>
      <c r="E17" s="7"/>
      <c r="F17" s="8"/>
      <c r="L17" s="11"/>
      <c r="M17" s="12"/>
      <c r="N17" s="12"/>
      <c r="O17" s="12"/>
    </row>
  </sheetData>
  <mergeCells count="20">
    <mergeCell ref="B15:F15"/>
    <mergeCell ref="A16:B16"/>
    <mergeCell ref="A17:C17"/>
    <mergeCell ref="O5:R5"/>
    <mergeCell ref="A11:R11"/>
    <mergeCell ref="H5:J5"/>
    <mergeCell ref="K5:K6"/>
    <mergeCell ref="C16:F16"/>
    <mergeCell ref="B13:M13"/>
    <mergeCell ref="A10:R10"/>
    <mergeCell ref="A2:R3"/>
    <mergeCell ref="A4:R4"/>
    <mergeCell ref="A5:A6"/>
    <mergeCell ref="B5:B6"/>
    <mergeCell ref="C5:C6"/>
    <mergeCell ref="D5:D6"/>
    <mergeCell ref="L5:N5"/>
    <mergeCell ref="E5:E6"/>
    <mergeCell ref="F5:F6"/>
    <mergeCell ref="G5:G6"/>
  </mergeCells>
  <phoneticPr fontId="0" type="noConversion"/>
  <pageMargins left="0.51" right="0.70866141732283472" top="0.74803149606299213" bottom="0.74803149606299213" header="0.31496062992125984" footer="0.31496062992125984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???? ???????</dc:creator>
  <cp:lastModifiedBy>Rita</cp:lastModifiedBy>
  <cp:lastPrinted>2014-11-28T09:17:07Z</cp:lastPrinted>
  <dcterms:created xsi:type="dcterms:W3CDTF">2014-01-15T18:15:09Z</dcterms:created>
  <dcterms:modified xsi:type="dcterms:W3CDTF">2026-05-07T15:07:55Z</dcterms:modified>
</cp:coreProperties>
</file>