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250\2026\мясо\"/>
    </mc:Choice>
  </mc:AlternateContent>
  <bookViews>
    <workbookView xWindow="480" yWindow="480" windowWidth="12120" windowHeight="8592" tabRatio="154"/>
  </bookViews>
  <sheets>
    <sheet name="Расчет цены" sheetId="2" r:id="rId1"/>
  </sheets>
  <definedNames>
    <definedName name="_xlnm.Print_Area" localSheetId="0">'Расчет цены'!#REF!</definedName>
  </definedNames>
  <calcPr calcId="162913"/>
</workbook>
</file>

<file path=xl/calcChain.xml><?xml version="1.0" encoding="utf-8"?>
<calcChain xmlns="http://schemas.openxmlformats.org/spreadsheetml/2006/main">
  <c r="N8" i="2" l="1"/>
  <c r="K8" i="2"/>
  <c r="L8" i="2" s="1"/>
  <c r="I8" i="2"/>
  <c r="H8" i="2"/>
  <c r="J8" i="2" l="1"/>
  <c r="H7" i="2" l="1"/>
  <c r="I7" i="2"/>
  <c r="K7" i="2"/>
  <c r="L7" i="2" s="1"/>
  <c r="N7" i="2" s="1"/>
  <c r="N9" i="2" s="1"/>
  <c r="J7" i="2" l="1"/>
  <c r="H10" i="2" l="1"/>
</calcChain>
</file>

<file path=xl/sharedStrings.xml><?xml version="1.0" encoding="utf-8"?>
<sst xmlns="http://schemas.openxmlformats.org/spreadsheetml/2006/main" count="30" uniqueCount="29">
  <si>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</si>
  <si>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</si>
  <si>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</si>
  <si>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</si>
  <si>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</si>
  <si>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</si>
  <si>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</si>
  <si>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рублей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</si>
  <si>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</si>
  <si>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</si>
  <si>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кг</t>
  </si>
  <si>
    <t>Обоснование начальной (максимальной) цены контракта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</si>
  <si>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</si>
  <si>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</si>
  <si>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</si>
  <si>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</si>
  <si>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</si>
  <si>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t>Расчет Н(М)ЦК выполнен с примененим табличного редактора Excel</t>
  </si>
  <si>
    <t>Наименование товара</t>
  </si>
  <si>
    <t>* Расчет начальной (максимальной) цены контракта производится методом сопоставимых рыночных цен (анализа рынка) в соответствии ч.2 статьи 22 Федерального закона №44-ФЗ 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исполнителем)».Коэффициент вариации не превышает 33 %, совокупность значения считается однородной.</t>
  </si>
  <si>
    <t>Свинина замороженная для детского питания</t>
  </si>
  <si>
    <t>Цена за единицу изм.  (руб.)</t>
  </si>
  <si>
    <t>Расчет Н(М)ЦК произвел: Бучельникова М.Н.</t>
  </si>
  <si>
    <t>Дата 01.02.2025</t>
  </si>
  <si>
    <t>Приложение № 2 к извещению о запросе котировок</t>
  </si>
  <si>
    <t>Субпродукты пищевые говяжьи замороженные (печень)</t>
  </si>
  <si>
    <t>№ 1</t>
  </si>
  <si>
    <t xml:space="preserve">№ 2 </t>
  </si>
  <si>
    <t xml:space="preserve">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</si>
</sst>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"/>
    <numFmt numFmtId="166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 applyProtection="1">
      <alignment wrapText="1"/>
      <protection locked="0"/>
    </xf>
    <xf numFmtId="4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justify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1" fillId="0" borderId="0" xfId="0" applyFont="1" applyFill="1" applyAlignment="1"/>
    <xf numFmtId="0" fontId="5" fillId="0" borderId="0" xfId="0" applyFont="1" applyFill="1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14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96325" y="21431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14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67625" y="21145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14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48825" y="2790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144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896475" y="2590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85" zoomScaleNormal="85" workbookViewId="0">
      <selection activeCell="D8" sqref="D8"/>
    </sheetView>
  </sheetViews>
  <sheetFormatPr defaultColWidth="9.109375" defaultRowHeight="13.2" x14ac:dyDescent="0.25"/>
  <cols>
    <col min="1" max="1" width="4.44140625" style="1" customWidth="1"/>
    <col min="2" max="2" width="16.44140625" style="1" customWidth="1"/>
    <col min="3" max="3" width="6" style="1" customWidth="1"/>
    <col min="4" max="4" width="7.44140625" style="1" customWidth="1"/>
    <col min="5" max="7" width="16.33203125" style="1" customWidth="1"/>
    <col min="8" max="8" width="15.5546875" style="1" customWidth="1"/>
    <col min="9" max="9" width="15.44140625" style="1" customWidth="1"/>
    <col min="10" max="10" width="14.33203125" style="1" customWidth="1"/>
    <col min="11" max="11" width="28.77734375" style="1" customWidth="1"/>
    <col min="12" max="12" width="9.109375" style="1"/>
    <col min="13" max="13" width="9.44140625" style="1" bestFit="1" customWidth="1"/>
    <col min="14" max="14" width="14.44140625" style="1" customWidth="1"/>
    <col min="15" max="15" width="6.5546875" style="1" customWidth="1"/>
    <col min="16" max="16" width="4.33203125" style="1" customWidth="1"/>
    <col min="17" max="17" width="8.6640625" style="1" customWidth="1"/>
    <col min="18" max="16384" width="9.109375" style="1"/>
  </cols>
  <sheetData>
    <row r="1" spans="1:14" ht="15.75" customHeight="1" x14ac:dyDescent="0.3">
      <c r="A1" s="19"/>
      <c r="B1" s="19"/>
      <c r="C1" s="19"/>
      <c r="D1" s="19"/>
      <c r="E1" s="19"/>
      <c r="F1" s="19"/>
      <c r="G1" s="19"/>
      <c r="H1" s="19"/>
      <c r="I1" s="43" t="s">
        <v>24</v>
      </c>
      <c r="J1" s="43"/>
      <c r="K1" s="43"/>
      <c r="L1" s="43"/>
      <c r="M1" s="43"/>
      <c r="N1" s="43"/>
    </row>
    <row r="2" spans="1:14" ht="17.399999999999999" x14ac:dyDescent="0.2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7.399999999999999" x14ac:dyDescent="0.25">
      <c r="A3" s="24"/>
      <c r="B3" s="24"/>
      <c r="C3" s="25"/>
      <c r="D3" s="25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29.4" customHeight="1" x14ac:dyDescent="0.25">
      <c r="A4" s="55" t="s">
        <v>0</v>
      </c>
      <c r="B4" s="55" t="s">
        <v>18</v>
      </c>
      <c r="C4" s="56" t="s">
        <v>1</v>
      </c>
      <c r="D4" s="56" t="s">
        <v>2</v>
      </c>
      <c r="E4" s="52" t="s">
        <v>3</v>
      </c>
      <c r="F4" s="53"/>
      <c r="G4" s="54"/>
      <c r="H4" s="58" t="s">
        <v>12</v>
      </c>
      <c r="I4" s="58"/>
      <c r="J4" s="58"/>
      <c r="K4" s="46" t="s">
        <v>13</v>
      </c>
      <c r="L4" s="46"/>
      <c r="M4" s="46"/>
      <c r="N4" s="46"/>
    </row>
    <row r="5" spans="1:14" ht="149.4" customHeight="1" x14ac:dyDescent="0.25">
      <c r="A5" s="56"/>
      <c r="B5" s="56"/>
      <c r="C5" s="57"/>
      <c r="D5" s="57"/>
      <c r="E5" s="30" t="s">
        <v>26</v>
      </c>
      <c r="F5" s="30" t="s">
        <v>27</v>
      </c>
      <c r="G5" s="30" t="s">
        <v>28</v>
      </c>
      <c r="H5" s="29" t="s">
        <v>8</v>
      </c>
      <c r="I5" s="29" t="s">
        <v>4</v>
      </c>
      <c r="J5" s="30" t="s">
        <v>5</v>
      </c>
      <c r="K5" s="31" t="s">
        <v>14</v>
      </c>
      <c r="L5" s="29" t="s">
        <v>6</v>
      </c>
      <c r="M5" s="29" t="s">
        <v>21</v>
      </c>
      <c r="N5" s="29" t="s">
        <v>15</v>
      </c>
    </row>
    <row r="6" spans="1:14" ht="82.5" hidden="1" customHeight="1" x14ac:dyDescent="0.25">
      <c r="A6" s="39"/>
      <c r="B6" s="32"/>
      <c r="C6" s="32"/>
      <c r="D6" s="40"/>
      <c r="E6" s="41"/>
      <c r="F6" s="41"/>
      <c r="G6" s="41"/>
      <c r="H6" s="33"/>
      <c r="I6" s="34"/>
      <c r="J6" s="35"/>
      <c r="K6" s="36"/>
      <c r="L6" s="37"/>
      <c r="M6" s="36"/>
      <c r="N6" s="38"/>
    </row>
    <row r="7" spans="1:14" ht="72" customHeight="1" x14ac:dyDescent="0.25">
      <c r="A7" s="39">
        <v>1</v>
      </c>
      <c r="B7" s="32" t="s">
        <v>25</v>
      </c>
      <c r="C7" s="32" t="s">
        <v>10</v>
      </c>
      <c r="D7" s="40">
        <v>1000</v>
      </c>
      <c r="E7" s="41">
        <v>390</v>
      </c>
      <c r="F7" s="41">
        <v>340</v>
      </c>
      <c r="G7" s="41">
        <v>380</v>
      </c>
      <c r="H7" s="33">
        <f>AVERAGE(E7:G7)</f>
        <v>370</v>
      </c>
      <c r="I7" s="34">
        <f>STDEV(E7:G7)</f>
        <v>26.457513110645905</v>
      </c>
      <c r="J7" s="35">
        <f>I7/H7*100</f>
        <v>7.1506792190934876</v>
      </c>
      <c r="K7" s="36">
        <f>((D7/3)*(SUM(E7:G7)))</f>
        <v>370000</v>
      </c>
      <c r="L7" s="37">
        <f>K7/D7</f>
        <v>370</v>
      </c>
      <c r="M7" s="36">
        <v>370</v>
      </c>
      <c r="N7" s="38">
        <f>M7*D7</f>
        <v>370000</v>
      </c>
    </row>
    <row r="8" spans="1:14" ht="59.4" customHeight="1" x14ac:dyDescent="0.25">
      <c r="A8" s="17">
        <v>2</v>
      </c>
      <c r="B8" s="32" t="s">
        <v>20</v>
      </c>
      <c r="C8" s="32" t="s">
        <v>10</v>
      </c>
      <c r="D8" s="40">
        <v>4000</v>
      </c>
      <c r="E8" s="35">
        <v>330</v>
      </c>
      <c r="F8" s="35">
        <v>330</v>
      </c>
      <c r="G8" s="35">
        <v>330</v>
      </c>
      <c r="H8" s="33">
        <f>AVERAGE(E8:G8)</f>
        <v>330</v>
      </c>
      <c r="I8" s="34">
        <f>STDEV(E8:G8)</f>
        <v>0</v>
      </c>
      <c r="J8" s="35">
        <f>I8/H8*100</f>
        <v>0</v>
      </c>
      <c r="K8" s="36">
        <f>((D8/3)*(SUM(E8:G8)))</f>
        <v>1320000</v>
      </c>
      <c r="L8" s="37">
        <f>K8/D8</f>
        <v>330</v>
      </c>
      <c r="M8" s="36">
        <v>330</v>
      </c>
      <c r="N8" s="38">
        <f>M8*D8</f>
        <v>1320000</v>
      </c>
    </row>
    <row r="9" spans="1:14" x14ac:dyDescent="0.25">
      <c r="A9" s="16"/>
      <c r="B9" s="20"/>
      <c r="C9" s="8"/>
      <c r="D9" s="17"/>
      <c r="E9" s="9"/>
      <c r="F9" s="9"/>
      <c r="G9" s="9"/>
      <c r="H9" s="10"/>
      <c r="I9" s="21"/>
      <c r="J9" s="21"/>
      <c r="K9" s="47" t="s">
        <v>9</v>
      </c>
      <c r="L9" s="47"/>
      <c r="M9" s="48"/>
      <c r="N9" s="18">
        <f>SUM(N7:N8)</f>
        <v>1690000</v>
      </c>
    </row>
    <row r="10" spans="1:14" ht="15.75" customHeight="1" x14ac:dyDescent="0.25">
      <c r="A10" s="49" t="s">
        <v>16</v>
      </c>
      <c r="B10" s="49"/>
      <c r="C10" s="49"/>
      <c r="D10" s="49"/>
      <c r="E10" s="49"/>
      <c r="F10" s="49"/>
      <c r="G10" s="49"/>
      <c r="H10" s="14">
        <f>N9</f>
        <v>1690000</v>
      </c>
      <c r="I10" s="12" t="s">
        <v>7</v>
      </c>
      <c r="J10" s="12"/>
      <c r="K10" s="12"/>
      <c r="L10" s="12"/>
      <c r="M10" s="12"/>
      <c r="N10" s="11"/>
    </row>
    <row r="11" spans="1:14" ht="44.25" customHeight="1" x14ac:dyDescent="0.25">
      <c r="A11" s="50" t="s">
        <v>19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</row>
    <row r="12" spans="1:14" ht="22.5" customHeight="1" x14ac:dyDescent="0.25">
      <c r="A12" s="51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5.6" x14ac:dyDescent="0.3">
      <c r="A13" s="26" t="s">
        <v>22</v>
      </c>
      <c r="B13" s="27"/>
      <c r="C13" s="28"/>
      <c r="D13" s="28"/>
      <c r="E13" s="4"/>
      <c r="F13" s="4"/>
      <c r="G13" s="19"/>
      <c r="H13" s="22"/>
      <c r="I13" s="4"/>
      <c r="J13" s="4"/>
      <c r="K13" s="4"/>
      <c r="L13" s="19"/>
      <c r="M13" s="19"/>
      <c r="N13" s="19"/>
    </row>
    <row r="14" spans="1:14" ht="15.6" x14ac:dyDescent="0.3">
      <c r="B14" s="26" t="s">
        <v>23</v>
      </c>
      <c r="C14" s="28"/>
      <c r="D14" s="28"/>
      <c r="E14" s="5"/>
      <c r="F14" s="6"/>
      <c r="G14" s="44"/>
      <c r="H14" s="45"/>
      <c r="I14" s="45"/>
      <c r="J14" s="45"/>
      <c r="K14" s="13"/>
      <c r="L14" s="15"/>
      <c r="M14" s="23"/>
      <c r="N14" s="2"/>
    </row>
    <row r="15" spans="1:14" ht="15.6" x14ac:dyDescent="0.3">
      <c r="A15" s="3"/>
      <c r="B15" s="3"/>
      <c r="C15" s="3"/>
      <c r="D15" s="4"/>
      <c r="E15" s="5"/>
      <c r="F15" s="6"/>
      <c r="G15" s="2"/>
      <c r="H15" s="7"/>
      <c r="I15" s="7"/>
      <c r="J15" s="7"/>
      <c r="K15" s="7"/>
      <c r="L15" s="15"/>
      <c r="M15" s="23"/>
      <c r="N15" s="2"/>
    </row>
    <row r="16" spans="1:14" ht="15.6" x14ac:dyDescent="0.3">
      <c r="A16" s="3"/>
      <c r="B16" s="3"/>
      <c r="C16" s="3"/>
      <c r="D16" s="4"/>
      <c r="E16" s="5"/>
      <c r="F16" s="6"/>
      <c r="G16" s="2"/>
      <c r="H16" s="7"/>
      <c r="I16" s="7"/>
      <c r="J16" s="7"/>
      <c r="K16" s="7"/>
      <c r="L16" s="2"/>
      <c r="M16" s="2"/>
      <c r="N16" s="2"/>
    </row>
  </sheetData>
  <mergeCells count="14">
    <mergeCell ref="A2:N2"/>
    <mergeCell ref="I1:N1"/>
    <mergeCell ref="G14:J14"/>
    <mergeCell ref="K4:N4"/>
    <mergeCell ref="K9:M9"/>
    <mergeCell ref="A10:G10"/>
    <mergeCell ref="A11:N11"/>
    <mergeCell ref="A12:N12"/>
    <mergeCell ref="E4:G4"/>
    <mergeCell ref="B4:B5"/>
    <mergeCell ref="C4:C5"/>
    <mergeCell ref="D4:D5"/>
    <mergeCell ref="H4:J4"/>
    <mergeCell ref="A4:A5"/>
  </mergeCells>
  <phoneticPr fontId="0" type="noConversion"/>
  <pageMargins left="0.51" right="0.70866141732283472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Rita</cp:lastModifiedBy>
  <cp:lastPrinted>2024-02-08T05:58:44Z</cp:lastPrinted>
  <dcterms:created xsi:type="dcterms:W3CDTF">2014-01-15T18:15:09Z</dcterms:created>
  <dcterms:modified xsi:type="dcterms:W3CDTF">2026-05-07T16:44:59Z</dcterms:modified>
</cp:coreProperties>
</file>