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ita\Desktop\Новая папка\19\2026\масло\"/>
    </mc:Choice>
  </mc:AlternateContent>
  <bookViews>
    <workbookView xWindow="480" yWindow="120" windowWidth="12120" windowHeight="8952"/>
  </bookViews>
  <sheets>
    <sheet name="Расчет цены" sheetId="2" r:id="rId1"/>
  </sheets>
  <definedNames>
    <definedName name="_xlnm.Print_Area" localSheetId="0">'Расчет цены'!$A$1:$R$15</definedName>
  </definedNames>
  <calcPr calcId="162913" refMode="R1C1"/>
</workbook>
</file>

<file path=xl/calcChain.xml><?xml version="1.0" encoding="utf-8"?>
<calcChain xmlns="http://schemas.openxmlformats.org/spreadsheetml/2006/main">
  <c r="L7" i="2" l="1"/>
  <c r="M7" i="2" s="1"/>
  <c r="N7" i="2" s="1"/>
  <c r="O7" i="2"/>
  <c r="P7" i="2" s="1"/>
  <c r="R7" i="2"/>
  <c r="R8" i="2" s="1"/>
</calcChain>
</file>

<file path=xl/sharedStrings.xml><?xml version="1.0" encoding="utf-8"?>
<sst xmlns="http://schemas.openxmlformats.org/spreadsheetml/2006/main" count="26" uniqueCount="24">
  <si>
    <t>№</t>
  </si>
  <si>
    <t>Ед. изм</t>
  </si>
  <si>
    <t>Кол-во</t>
  </si>
  <si>
    <t>Среднее квадратичное отклонение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</si>
  <si>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</si>
  <si>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Цена за единицу изм. (руб.)</t>
  </si>
  <si>
    <t>Данные реестра контрактов (руб./ед.изм.)</t>
  </si>
  <si>
    <t xml:space="preserve">Номер сведений о контракте №___ от </t>
  </si>
  <si>
    <t>Данные статистики</t>
  </si>
  <si>
    <r>
      <t>Средняя арифметическая цена за единицу     &lt;</t>
    </r>
    <r>
      <rPr>
        <b/>
        <i/>
        <sz val="10"/>
        <color indexed="8"/>
        <rFont val="Times New Roman"/>
        <family val="1"/>
        <charset val="204"/>
      </rPr>
      <t>ц</t>
    </r>
    <r>
      <rPr>
        <b/>
        <sz val="10"/>
        <color indexed="8"/>
        <rFont val="Times New Roman"/>
        <family val="1"/>
        <charset val="204"/>
      </rPr>
      <t xml:space="preserve">&gt; </t>
    </r>
  </si>
  <si>
    <t>Расчет начальной (максимальной) цены договора выполнен в соответствии с Методическими рекомендациями по применению методов определения начальной (максимальной) цены договора, цены договора, заключаемого с единственным поставщиком (подрядчиком, исполнителем), утв. приказом Министерства экономического развития РФ от 2 октября 2013 г. N 567, методом сопоставимых рыночных цен (анализа рынка) (для облегчения проведения процедуры расчета произведено округление средней цены за 1 единицу товара и цены контракта). Расчет произведен с помощью табличного редактора Microsoft Excel.</t>
  </si>
  <si>
    <t>Цена за единицу изм. с округлением до сотых долей после запятой (руб.)</t>
  </si>
  <si>
    <t xml:space="preserve">Обоснование начальной (максимальной) цены договора (Н(М)ЦК)
</t>
  </si>
  <si>
    <t>Оценка однородности совокупности значений выявленных цен, используемых в расчете Н(М)ЦК</t>
  </si>
  <si>
    <t>Н(М)ЦК,  определяемая методом сопоставимых рыночных цен (анализа рынка)*</t>
  </si>
  <si>
    <r>
      <rPr>
        <b/>
        <sz val="10"/>
        <color indexed="8"/>
        <rFont val="Times New Roman"/>
        <family val="1"/>
        <charset val="204"/>
      </rPr>
      <t>Расчет Н(М)ЦК по формуле</t>
    </r>
    <r>
      <rPr>
        <sz val="10"/>
        <color indexed="8"/>
        <rFont val="Times New Roman"/>
        <family val="1"/>
        <charset val="204"/>
      </rPr>
      <t xml:space="preserve">            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  </r>
  </si>
  <si>
    <t>Н(М)ЦК с учетом округления цены за единицу (руб.)</t>
  </si>
  <si>
    <t>В результате проведенного расчета Н(М)ЦК составила:</t>
  </si>
  <si>
    <t>Наименование товара</t>
  </si>
  <si>
    <t>шт</t>
  </si>
  <si>
    <t xml:space="preserve">Коммерческое предложение №1  </t>
  </si>
  <si>
    <t>Коммерческое предложение №2</t>
  </si>
  <si>
    <t xml:space="preserve">Коммерческое предложение №3  </t>
  </si>
  <si>
    <t>Масло  сливочное крестьянское 72,5%, 180-200 гр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</si>
</sst>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000"/>
    <numFmt numFmtId="165" formatCode="0.000"/>
  </numFmts>
  <fonts count="20" x14ac:knownFonts="1">
    <font>
      <sz val="11"/>
      <color theme="1"/>
      <name val="Calibri"/>
      <family val="2"/>
      <charset val="204"/>
      <scheme val="minor"/>
    </font>
    <font>
      <sz val="11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4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i/>
      <sz val="10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0"/>
      <name val="Times New Roman"/>
      <family val="1"/>
      <charset val="204"/>
    </font>
    <font>
      <sz val="12"/>
      <name val="Times New Roman"/>
      <family val="1"/>
      <charset val="204"/>
    </font>
    <font>
      <sz val="10"/>
      <name val="Arial"/>
      <family val="2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1" fillId="0" borderId="0"/>
    <xf numFmtId="0" fontId="18" fillId="0" borderId="0"/>
  </cellStyleXfs>
  <cellXfs count="60">
    <xf numFmtId="0" fontId="0" fillId="0" borderId="0" xfId="0"/>
    <xf numFmtId="0" fontId="7" fillId="0" borderId="0" xfId="0" applyFont="1"/>
    <xf numFmtId="0" fontId="7" fillId="0" borderId="0" xfId="0" applyFont="1" applyAlignment="1">
      <alignment vertical="center"/>
    </xf>
    <xf numFmtId="0" fontId="5" fillId="0" borderId="0" xfId="0" applyFont="1" applyFill="1" applyAlignment="1" applyProtection="1">
      <alignment vertical="center"/>
      <protection locked="0"/>
    </xf>
    <xf numFmtId="0" fontId="10" fillId="0" borderId="0" xfId="0" applyFont="1"/>
    <xf numFmtId="0" fontId="6" fillId="0" borderId="0" xfId="0" applyFont="1" applyAlignment="1" applyProtection="1">
      <alignment horizontal="left" vertical="top" wrapText="1"/>
      <protection locked="0"/>
    </xf>
    <xf numFmtId="0" fontId="6" fillId="0" borderId="0" xfId="0" applyFont="1"/>
    <xf numFmtId="0" fontId="6" fillId="0" borderId="0" xfId="0" applyFont="1" applyAlignment="1" applyProtection="1">
      <alignment wrapText="1"/>
      <protection locked="0"/>
    </xf>
    <xf numFmtId="164" fontId="6" fillId="0" borderId="0" xfId="0" applyNumberFormat="1" applyFont="1" applyFill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wrapText="1"/>
      <protection locked="0"/>
    </xf>
    <xf numFmtId="0" fontId="9" fillId="0" borderId="0" xfId="0" applyFont="1" applyAlignment="1"/>
    <xf numFmtId="2" fontId="9" fillId="0" borderId="0" xfId="0" applyNumberFormat="1" applyFont="1" applyBorder="1" applyAlignment="1">
      <alignment vertical="center"/>
    </xf>
    <xf numFmtId="0" fontId="9" fillId="0" borderId="0" xfId="0" applyFont="1" applyBorder="1" applyAlignment="1">
      <alignment vertical="center"/>
    </xf>
    <xf numFmtId="0" fontId="12" fillId="0" borderId="0" xfId="0" applyFont="1" applyAlignment="1" applyProtection="1">
      <alignment horizontal="center" wrapText="1"/>
      <protection locked="0"/>
    </xf>
    <xf numFmtId="0" fontId="9" fillId="0" borderId="0" xfId="0" applyFont="1" applyBorder="1" applyAlignment="1">
      <alignment horizontal="right" vertical="center"/>
    </xf>
    <xf numFmtId="0" fontId="12" fillId="0" borderId="0" xfId="0" applyFont="1" applyAlignment="1" applyProtection="1">
      <alignment wrapText="1"/>
      <protection locked="0"/>
    </xf>
    <xf numFmtId="0" fontId="7" fillId="0" borderId="0" xfId="0" applyFont="1" applyAlignment="1">
      <alignment horizontal="center"/>
    </xf>
    <xf numFmtId="4" fontId="9" fillId="0" borderId="0" xfId="0" applyNumberFormat="1" applyFont="1" applyBorder="1" applyAlignment="1">
      <alignment horizontal="center" vertical="center"/>
    </xf>
    <xf numFmtId="4" fontId="14" fillId="0" borderId="0" xfId="0" applyNumberFormat="1" applyFont="1" applyAlignment="1">
      <alignment horizontal="center" vertical="top"/>
    </xf>
    <xf numFmtId="0" fontId="12" fillId="0" borderId="0" xfId="0" applyFont="1" applyFill="1" applyAlignment="1" applyProtection="1">
      <alignment horizontal="right" vertical="center"/>
      <protection locked="0"/>
    </xf>
    <xf numFmtId="0" fontId="9" fillId="0" borderId="0" xfId="0" applyFont="1"/>
    <xf numFmtId="0" fontId="9" fillId="0" borderId="0" xfId="0" applyFont="1" applyAlignment="1" applyProtection="1">
      <alignment horizontal="left" vertical="top" wrapText="1"/>
      <protection locked="0"/>
    </xf>
    <xf numFmtId="0" fontId="9" fillId="0" borderId="0" xfId="0" applyFont="1" applyAlignment="1" applyProtection="1">
      <alignment wrapText="1"/>
      <protection locked="0"/>
    </xf>
    <xf numFmtId="164" fontId="9" fillId="0" borderId="0" xfId="0" applyNumberFormat="1" applyFont="1" applyFill="1" applyAlignment="1" applyProtection="1">
      <alignment horizontal="center" vertical="center"/>
      <protection locked="0"/>
    </xf>
    <xf numFmtId="0" fontId="15" fillId="0" borderId="0" xfId="0" applyFont="1" applyFill="1" applyAlignment="1" applyProtection="1">
      <alignment vertical="center"/>
      <protection locked="0"/>
    </xf>
    <xf numFmtId="0" fontId="9" fillId="0" borderId="0" xfId="0" applyFont="1" applyAlignment="1" applyProtection="1">
      <alignment horizontal="center" wrapText="1"/>
      <protection locked="0"/>
    </xf>
    <xf numFmtId="0" fontId="7" fillId="0" borderId="0" xfId="0" applyFont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center" vertical="top" wrapText="1"/>
    </xf>
    <xf numFmtId="0" fontId="8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6" fillId="0" borderId="1" xfId="0" applyFont="1" applyFill="1" applyBorder="1" applyAlignment="1">
      <alignment horizontal="center" wrapText="1"/>
    </xf>
    <xf numFmtId="2" fontId="17" fillId="0" borderId="1" xfId="0" applyNumberFormat="1" applyFont="1" applyFill="1" applyBorder="1" applyAlignment="1">
      <alignment horizontal="center" wrapText="1"/>
    </xf>
    <xf numFmtId="0" fontId="9" fillId="0" borderId="1" xfId="0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/>
    </xf>
    <xf numFmtId="2" fontId="6" fillId="0" borderId="1" xfId="0" applyNumberFormat="1" applyFont="1" applyBorder="1" applyAlignment="1">
      <alignment horizontal="center" wrapText="1"/>
    </xf>
    <xf numFmtId="165" fontId="6" fillId="0" borderId="1" xfId="0" applyNumberFormat="1" applyFont="1" applyBorder="1" applyAlignment="1">
      <alignment horizontal="center" wrapText="1"/>
    </xf>
    <xf numFmtId="4" fontId="6" fillId="0" borderId="1" xfId="0" applyNumberFormat="1" applyFont="1" applyBorder="1" applyAlignment="1">
      <alignment horizont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19" fillId="0" borderId="1" xfId="0" applyFont="1" applyBorder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10" fillId="0" borderId="0" xfId="0" applyFont="1" applyAlignment="1">
      <alignment horizontal="center" wrapText="1"/>
    </xf>
    <xf numFmtId="0" fontId="11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1" xfId="0" applyNumberFormat="1" applyFont="1" applyFill="1" applyBorder="1" applyAlignment="1">
      <alignment horizontal="center" vertical="top" wrapText="1"/>
    </xf>
    <xf numFmtId="0" fontId="16" fillId="0" borderId="1" xfId="0" applyFont="1" applyFill="1" applyBorder="1" applyAlignment="1">
      <alignment horizontal="center" vertical="top" wrapText="1"/>
    </xf>
    <xf numFmtId="0" fontId="9" fillId="0" borderId="0" xfId="0" applyFont="1" applyAlignment="1" applyProtection="1">
      <alignment horizontal="center" vertical="top" wrapText="1"/>
      <protection locked="0"/>
    </xf>
    <xf numFmtId="0" fontId="8" fillId="0" borderId="0" xfId="0" applyFont="1" applyAlignment="1">
      <alignment horizontal="left"/>
    </xf>
    <xf numFmtId="0" fontId="6" fillId="0" borderId="0" xfId="0" applyFont="1" applyAlignment="1" applyProtection="1">
      <alignment horizontal="left" vertical="top" wrapText="1"/>
      <protection locked="0"/>
    </xf>
    <xf numFmtId="0" fontId="2" fillId="0" borderId="1" xfId="0" applyFont="1" applyBorder="1" applyAlignment="1">
      <alignment horizontal="center" vertical="top" wrapText="1"/>
    </xf>
    <xf numFmtId="0" fontId="9" fillId="0" borderId="0" xfId="0" applyFont="1" applyBorder="1" applyAlignment="1">
      <alignment horizontal="left" vertical="center" wrapText="1"/>
    </xf>
    <xf numFmtId="0" fontId="2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2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left"/>
    </xf>
  </cellXfs>
  <cellStyles count="3">
    <cellStyle name="Excel Built-in Normal" xfId="1"/>
    <cellStyle name="Обычный" xfId="0" builtinId="0"/>
    <cellStyle name="Обычный 3" xfId="2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19050</xdr:colOff>
      <xdr:row>5</xdr:row>
      <xdr:rowOff>952500</xdr:rowOff>
    </xdr:from>
    <xdr:to>
      <xdr:col>14</xdr:col>
      <xdr:colOff>0</xdr:colOff>
      <xdr:row>5</xdr:row>
      <xdr:rowOff>1304925</xdr:rowOff>
    </xdr:to>
    <xdr:pic>
      <xdr:nvPicPr>
        <xdr:cNvPr id="1025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019925" y="2181225"/>
          <a:ext cx="933450" cy="3524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11</xdr:col>
      <xdr:colOff>1062990</xdr:colOff>
      <xdr:row>5</xdr:row>
      <xdr:rowOff>939165</xdr:rowOff>
    </xdr:from>
    <xdr:to>
      <xdr:col>12</xdr:col>
      <xdr:colOff>996315</xdr:colOff>
      <xdr:row>5</xdr:row>
      <xdr:rowOff>1377315</xdr:rowOff>
    </xdr:to>
    <xdr:pic>
      <xdr:nvPicPr>
        <xdr:cNvPr id="1026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/>
        <a:srcRect/>
        <a:stretch>
          <a:fillRect/>
        </a:stretch>
      </xdr:blipFill>
      <xdr:spPr bwMode="auto">
        <a:xfrm>
          <a:off x="7181850" y="1967865"/>
          <a:ext cx="1000125" cy="4381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19050</xdr:colOff>
      <xdr:row>5</xdr:row>
      <xdr:rowOff>1600200</xdr:rowOff>
    </xdr:from>
    <xdr:to>
      <xdr:col>14</xdr:col>
      <xdr:colOff>1504950</xdr:colOff>
      <xdr:row>5</xdr:row>
      <xdr:rowOff>1962150</xdr:rowOff>
    </xdr:to>
    <xdr:pic>
      <xdr:nvPicPr>
        <xdr:cNvPr id="1027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 cstate="print"/>
        <a:srcRect/>
        <a:stretch>
          <a:fillRect/>
        </a:stretch>
      </xdr:blipFill>
      <xdr:spPr bwMode="auto">
        <a:xfrm>
          <a:off x="7972425" y="2828925"/>
          <a:ext cx="1485900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14</xdr:col>
      <xdr:colOff>266700</xdr:colOff>
      <xdr:row>5</xdr:row>
      <xdr:rowOff>1400175</xdr:rowOff>
    </xdr:from>
    <xdr:to>
      <xdr:col>14</xdr:col>
      <xdr:colOff>419100</xdr:colOff>
      <xdr:row>5</xdr:row>
      <xdr:rowOff>1628775</xdr:rowOff>
    </xdr:to>
    <xdr:pic>
      <xdr:nvPicPr>
        <xdr:cNvPr id="1028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/>
        <a:srcRect/>
        <a:stretch>
          <a:fillRect/>
        </a:stretch>
      </xdr:blipFill>
      <xdr:spPr bwMode="auto">
        <a:xfrm>
          <a:off x="8220075" y="2628900"/>
          <a:ext cx="152400" cy="22860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5"/>
  <sheetViews>
    <sheetView tabSelected="1" zoomScale="80" zoomScaleNormal="80" workbookViewId="0">
      <selection activeCell="G12" sqref="G12"/>
    </sheetView>
  </sheetViews>
  <sheetFormatPr defaultColWidth="9.109375" defaultRowHeight="13.2" x14ac:dyDescent="0.25"/>
  <cols>
    <col min="1" max="1" width="3.109375" style="1" customWidth="1"/>
    <col min="2" max="2" width="34.44140625" style="1" customWidth="1"/>
    <col min="3" max="3" width="6.33203125" style="1" customWidth="1"/>
    <col min="4" max="4" width="10.33203125" style="1" customWidth="1"/>
    <col min="5" max="7" width="11.6640625" style="1" customWidth="1"/>
    <col min="8" max="10" width="11.6640625" style="1" hidden="1" customWidth="1"/>
    <col min="11" max="11" width="11.44140625" style="1" hidden="1" customWidth="1"/>
    <col min="12" max="12" width="15.5546875" style="1" customWidth="1"/>
    <col min="13" max="13" width="15.44140625" style="1" customWidth="1"/>
    <col min="14" max="14" width="14.33203125" style="1" customWidth="1"/>
    <col min="15" max="15" width="22.6640625" style="1" customWidth="1"/>
    <col min="16" max="16" width="13" style="1" customWidth="1"/>
    <col min="17" max="17" width="9.44140625" style="1" bestFit="1" customWidth="1"/>
    <col min="18" max="18" width="14.44140625" style="1" customWidth="1"/>
    <col min="19" max="19" width="13.44140625" style="1" customWidth="1"/>
    <col min="20" max="20" width="4.33203125" style="1" customWidth="1"/>
    <col min="21" max="21" width="8.6640625" style="1" customWidth="1"/>
    <col min="22" max="16384" width="9.109375" style="1"/>
  </cols>
  <sheetData>
    <row r="1" spans="1:18" ht="2.25" customHeight="1" x14ac:dyDescent="0.25"/>
    <row r="2" spans="1:18" ht="63" hidden="1" customHeight="1" x14ac:dyDescent="0.25">
      <c r="A2" s="44"/>
      <c r="B2" s="44"/>
      <c r="C2" s="44"/>
      <c r="D2" s="44"/>
      <c r="E2" s="44"/>
      <c r="F2" s="44"/>
      <c r="G2" s="44"/>
      <c r="H2" s="44"/>
      <c r="I2" s="44"/>
      <c r="J2" s="44"/>
      <c r="K2" s="44"/>
      <c r="L2" s="44"/>
      <c r="M2" s="44"/>
      <c r="N2" s="44"/>
      <c r="O2" s="44"/>
      <c r="P2" s="44"/>
      <c r="Q2" s="44"/>
      <c r="R2" s="44"/>
    </row>
    <row r="3" spans="1:18" ht="52.5" hidden="1" customHeight="1" x14ac:dyDescent="0.25">
      <c r="A3" s="44"/>
      <c r="B3" s="44"/>
      <c r="C3" s="44"/>
      <c r="D3" s="44"/>
      <c r="E3" s="44"/>
      <c r="F3" s="44"/>
      <c r="G3" s="44"/>
      <c r="H3" s="44"/>
      <c r="I3" s="44"/>
      <c r="J3" s="44"/>
      <c r="K3" s="44"/>
      <c r="L3" s="44"/>
      <c r="M3" s="44"/>
      <c r="N3" s="44"/>
      <c r="O3" s="44"/>
      <c r="P3" s="44"/>
      <c r="Q3" s="44"/>
      <c r="R3" s="44"/>
    </row>
    <row r="4" spans="1:18" ht="40.5" customHeight="1" x14ac:dyDescent="0.25">
      <c r="A4" s="45" t="s">
        <v>12</v>
      </c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5"/>
      <c r="P4" s="45"/>
      <c r="Q4" s="45"/>
      <c r="R4" s="45"/>
    </row>
    <row r="5" spans="1:18" ht="39" customHeight="1" x14ac:dyDescent="0.25">
      <c r="A5" s="46" t="s">
        <v>0</v>
      </c>
      <c r="B5" s="46" t="s">
        <v>18</v>
      </c>
      <c r="C5" s="46" t="s">
        <v>1</v>
      </c>
      <c r="D5" s="46" t="s">
        <v>2</v>
      </c>
      <c r="E5" s="49" t="s">
        <v>20</v>
      </c>
      <c r="F5" s="49" t="s">
        <v>21</v>
      </c>
      <c r="G5" s="49" t="s">
        <v>22</v>
      </c>
      <c r="H5" s="57" t="s">
        <v>6</v>
      </c>
      <c r="I5" s="57"/>
      <c r="J5" s="57"/>
      <c r="K5" s="57" t="s">
        <v>8</v>
      </c>
      <c r="L5" s="48" t="s">
        <v>13</v>
      </c>
      <c r="M5" s="48"/>
      <c r="N5" s="48"/>
      <c r="O5" s="53" t="s">
        <v>14</v>
      </c>
      <c r="P5" s="53"/>
      <c r="Q5" s="53"/>
      <c r="R5" s="53"/>
    </row>
    <row r="6" spans="1:18" ht="158.25" customHeight="1" x14ac:dyDescent="0.25">
      <c r="A6" s="46"/>
      <c r="B6" s="47"/>
      <c r="C6" s="46"/>
      <c r="D6" s="46"/>
      <c r="E6" s="49"/>
      <c r="F6" s="49"/>
      <c r="G6" s="49"/>
      <c r="H6" s="28" t="s">
        <v>7</v>
      </c>
      <c r="I6" s="28" t="s">
        <v>7</v>
      </c>
      <c r="J6" s="28" t="s">
        <v>7</v>
      </c>
      <c r="K6" s="57"/>
      <c r="L6" s="28" t="s">
        <v>9</v>
      </c>
      <c r="M6" s="28" t="s">
        <v>3</v>
      </c>
      <c r="N6" s="29" t="s">
        <v>4</v>
      </c>
      <c r="O6" s="30" t="s">
        <v>15</v>
      </c>
      <c r="P6" s="31" t="s">
        <v>5</v>
      </c>
      <c r="Q6" s="32" t="s">
        <v>11</v>
      </c>
      <c r="R6" s="28" t="s">
        <v>16</v>
      </c>
    </row>
    <row r="7" spans="1:18" ht="47.25" customHeight="1" x14ac:dyDescent="0.3">
      <c r="A7" s="40">
        <v>1</v>
      </c>
      <c r="B7" s="42" t="s">
        <v>23</v>
      </c>
      <c r="C7" s="41" t="s">
        <v>19</v>
      </c>
      <c r="D7" s="33">
        <v>2300</v>
      </c>
      <c r="E7" s="34">
        <v>125</v>
      </c>
      <c r="F7" s="34">
        <v>140</v>
      </c>
      <c r="G7" s="34">
        <v>120</v>
      </c>
      <c r="H7" s="35"/>
      <c r="I7" s="35"/>
      <c r="J7" s="35"/>
      <c r="K7" s="35"/>
      <c r="L7" s="37">
        <f t="shared" ref="L7" si="0">AVERAGE(E7:G7)</f>
        <v>128.33333333333334</v>
      </c>
      <c r="M7" s="36">
        <f t="shared" ref="M7" si="1">SQRT(((SUM((POWER(E7-L7,2)),(POWER(F7-L7,2)),(POWER(G7-L7,2)))/(COLUMNS(E7:G7)-1))))</f>
        <v>10.408329997330663</v>
      </c>
      <c r="N7" s="36">
        <f t="shared" ref="N7" si="2">M7/L7*100</f>
        <v>8.1103870109070098</v>
      </c>
      <c r="O7" s="37">
        <f t="shared" ref="O7" si="3">((D7/3)*(SUM(E7:G7)))</f>
        <v>295166.66666666663</v>
      </c>
      <c r="P7" s="38">
        <f t="shared" ref="P7" si="4">O7/D7</f>
        <v>128.33333333333331</v>
      </c>
      <c r="Q7" s="37">
        <v>128.33000000000001</v>
      </c>
      <c r="R7" s="39">
        <f t="shared" ref="R7" si="5">Q7*D7</f>
        <v>295159</v>
      </c>
    </row>
    <row r="8" spans="1:18" s="2" customFormat="1" ht="35.25" customHeight="1" x14ac:dyDescent="0.3">
      <c r="A8" s="54" t="s">
        <v>17</v>
      </c>
      <c r="B8" s="54"/>
      <c r="C8" s="54"/>
      <c r="D8" s="54"/>
      <c r="E8" s="54"/>
      <c r="F8" s="54"/>
      <c r="G8" s="54"/>
      <c r="H8" s="54"/>
      <c r="I8" s="54"/>
      <c r="J8" s="54"/>
      <c r="K8" s="14"/>
      <c r="L8" s="17"/>
      <c r="M8" s="12"/>
      <c r="N8" s="12"/>
      <c r="O8" s="12"/>
      <c r="P8" s="12"/>
      <c r="Q8" s="12"/>
      <c r="R8" s="11">
        <f>SUM(R7:R7)</f>
        <v>295159</v>
      </c>
    </row>
    <row r="9" spans="1:18" ht="57" customHeight="1" x14ac:dyDescent="0.25">
      <c r="A9" s="55" t="s">
        <v>10</v>
      </c>
      <c r="B9" s="56"/>
      <c r="C9" s="56"/>
      <c r="D9" s="56"/>
      <c r="E9" s="56"/>
      <c r="F9" s="56"/>
      <c r="G9" s="56"/>
      <c r="H9" s="56"/>
      <c r="I9" s="56"/>
      <c r="J9" s="56"/>
      <c r="K9" s="56"/>
      <c r="L9" s="56"/>
      <c r="M9" s="56"/>
      <c r="N9" s="56"/>
      <c r="O9" s="56"/>
      <c r="P9" s="56"/>
      <c r="Q9" s="56"/>
      <c r="R9" s="56"/>
    </row>
    <row r="10" spans="1:18" ht="15.75" customHeight="1" x14ac:dyDescent="0.25">
      <c r="A10" s="27"/>
      <c r="B10" s="26"/>
      <c r="C10" s="26"/>
      <c r="D10" s="26"/>
      <c r="E10" s="43"/>
      <c r="F10" s="43"/>
      <c r="G10" s="43"/>
      <c r="H10" s="26"/>
      <c r="I10" s="26"/>
      <c r="J10" s="26"/>
      <c r="K10" s="26"/>
      <c r="L10" s="26"/>
      <c r="M10" s="26"/>
      <c r="N10" s="26"/>
      <c r="O10" s="26"/>
      <c r="P10" s="26"/>
      <c r="Q10" s="26"/>
      <c r="R10" s="26"/>
    </row>
    <row r="11" spans="1:18" s="3" customFormat="1" ht="15.75" customHeight="1" x14ac:dyDescent="0.3">
      <c r="A11" s="10"/>
      <c r="B11" s="59"/>
      <c r="C11" s="59"/>
      <c r="D11" s="59"/>
      <c r="E11" s="59"/>
      <c r="F11" s="59"/>
      <c r="G11" s="59"/>
      <c r="H11" s="59"/>
      <c r="I11" s="59"/>
      <c r="J11" s="59"/>
      <c r="K11" s="59"/>
      <c r="L11" s="59"/>
      <c r="M11" s="59"/>
      <c r="N11" s="15"/>
      <c r="O11" s="15"/>
      <c r="P11" s="19"/>
      <c r="Q11" s="18"/>
    </row>
    <row r="12" spans="1:18" s="3" customFormat="1" ht="15.6" x14ac:dyDescent="0.3">
      <c r="A12" s="5"/>
      <c r="B12" s="21"/>
      <c r="C12" s="21"/>
      <c r="D12" s="20"/>
      <c r="E12" s="22"/>
      <c r="F12" s="23"/>
      <c r="G12" s="24"/>
      <c r="H12" s="24"/>
      <c r="I12" s="24"/>
      <c r="J12" s="24"/>
      <c r="K12" s="24"/>
      <c r="L12" s="25"/>
      <c r="M12" s="25"/>
      <c r="N12" s="9"/>
      <c r="O12" s="9"/>
      <c r="P12" s="19"/>
      <c r="Q12" s="18"/>
    </row>
    <row r="13" spans="1:18" s="3" customFormat="1" ht="33" customHeight="1" x14ac:dyDescent="0.3">
      <c r="A13" s="5"/>
      <c r="B13" s="50"/>
      <c r="C13" s="50"/>
      <c r="D13" s="50"/>
      <c r="E13" s="50"/>
      <c r="F13" s="50"/>
      <c r="G13" s="24"/>
      <c r="H13" s="24"/>
      <c r="I13" s="24"/>
      <c r="J13" s="24"/>
      <c r="K13" s="24"/>
      <c r="L13" s="25"/>
      <c r="M13" s="25"/>
      <c r="N13" s="9"/>
      <c r="O13" s="9"/>
    </row>
    <row r="14" spans="1:18" ht="19.5" customHeight="1" x14ac:dyDescent="0.3">
      <c r="A14" s="51"/>
      <c r="B14" s="51"/>
      <c r="C14" s="58"/>
      <c r="D14" s="58"/>
      <c r="E14" s="58"/>
      <c r="F14" s="58"/>
      <c r="L14" s="16"/>
      <c r="M14" s="4"/>
      <c r="N14" s="4"/>
      <c r="O14" s="4"/>
    </row>
    <row r="15" spans="1:18" s="3" customFormat="1" ht="15.6" x14ac:dyDescent="0.3">
      <c r="A15" s="52"/>
      <c r="B15" s="52"/>
      <c r="C15" s="52"/>
      <c r="D15" s="6"/>
      <c r="E15" s="7"/>
      <c r="F15" s="8"/>
      <c r="L15" s="13"/>
      <c r="M15" s="15"/>
      <c r="N15" s="15"/>
      <c r="O15" s="15"/>
    </row>
  </sheetData>
  <mergeCells count="20">
    <mergeCell ref="B13:F13"/>
    <mergeCell ref="A14:B14"/>
    <mergeCell ref="A15:C15"/>
    <mergeCell ref="O5:R5"/>
    <mergeCell ref="A8:J8"/>
    <mergeCell ref="A9:R9"/>
    <mergeCell ref="H5:J5"/>
    <mergeCell ref="K5:K6"/>
    <mergeCell ref="C14:F14"/>
    <mergeCell ref="B11:M11"/>
    <mergeCell ref="A2:R3"/>
    <mergeCell ref="A4:R4"/>
    <mergeCell ref="A5:A6"/>
    <mergeCell ref="B5:B6"/>
    <mergeCell ref="C5:C6"/>
    <mergeCell ref="D5:D6"/>
    <mergeCell ref="L5:N5"/>
    <mergeCell ref="E5:E6"/>
    <mergeCell ref="F5:F6"/>
    <mergeCell ref="G5:G6"/>
  </mergeCells>
  <phoneticPr fontId="0" type="noConversion"/>
  <pageMargins left="0.51" right="0.70866141732283472" top="0.74803149606299213" bottom="0.74803149606299213" header="0.31496062992125984" footer="0.31496062992125984"/>
  <pageSetup paperSize="9" scale="7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Расчет цены</vt:lpstr>
      <vt:lpstr>'Расчет цены'!Область_печати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???? ???????</dc:creator>
  <cp:lastModifiedBy>Rita</cp:lastModifiedBy>
  <cp:lastPrinted>2014-11-28T09:17:07Z</cp:lastPrinted>
  <dcterms:created xsi:type="dcterms:W3CDTF">2014-01-15T18:15:09Z</dcterms:created>
  <dcterms:modified xsi:type="dcterms:W3CDTF">2026-08-12T15:36:50Z</dcterms:modified>
</cp:coreProperties>
</file>